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4\1.March~2024\Small, Medium &amp; Large\Draft\"/>
    </mc:Choice>
  </mc:AlternateContent>
  <bookViews>
    <workbookView xWindow="0" yWindow="0" windowWidth="24000" windowHeight="9730"/>
  </bookViews>
  <sheets>
    <sheet name="December 2023" sheetId="3" r:id="rId1"/>
    <sheet name="March 2024" sheetId="1" r:id="rId2"/>
    <sheet name="DTIC cut off points for QFS" sheetId="4" r:id="rId3"/>
  </sheets>
  <definedNames>
    <definedName name="DEC08_SML">'March 2024'!$A$9:$D$351</definedName>
    <definedName name="MAR09_SML">'December 2023'!$A$9:$D$263</definedName>
    <definedName name="_xlnm.Print_Area" localSheetId="0">'December 2023'!$A$1:$AK$51</definedName>
    <definedName name="_xlnm.Print_Titles" localSheetId="0">'December 2023'!$A:$A</definedName>
    <definedName name="_xlnm.Print_Titles" localSheetId="1">'March 2024'!$A:$A</definedName>
  </definedNames>
  <calcPr calcId="162913"/>
</workbook>
</file>

<file path=xl/calcChain.xml><?xml version="1.0" encoding="utf-8"?>
<calcChain xmlns="http://schemas.openxmlformats.org/spreadsheetml/2006/main">
  <c r="D18" i="4" l="1"/>
  <c r="C18" i="4"/>
  <c r="B18" i="4"/>
  <c r="D17" i="4"/>
  <c r="C17" i="4"/>
  <c r="B17" i="4"/>
  <c r="D16" i="4"/>
  <c r="C16" i="4"/>
  <c r="B16" i="4"/>
  <c r="D15" i="4"/>
  <c r="C15" i="4"/>
  <c r="B15" i="4"/>
  <c r="D14" i="4"/>
  <c r="C14" i="4"/>
  <c r="B14" i="4"/>
  <c r="D13" i="4"/>
  <c r="C13" i="4"/>
  <c r="B13" i="4"/>
  <c r="D12" i="4"/>
  <c r="C12" i="4"/>
  <c r="B12" i="4"/>
  <c r="D11" i="4"/>
  <c r="C11" i="4"/>
  <c r="B11" i="4"/>
  <c r="D10" i="4"/>
  <c r="C10" i="4"/>
  <c r="B10" i="4"/>
  <c r="D9" i="4"/>
  <c r="C9" i="4"/>
  <c r="B9" i="4"/>
  <c r="D8" i="4"/>
  <c r="C8" i="4"/>
  <c r="B8" i="4"/>
</calcChain>
</file>

<file path=xl/comments1.xml><?xml version="1.0" encoding="utf-8"?>
<comments xmlns="http://schemas.openxmlformats.org/spreadsheetml/2006/main">
  <authors>
    <author>KrisseelanG</author>
    <author>mashudunet</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2023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March 2024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<sst xmlns="http://schemas.openxmlformats.org/spreadsheetml/2006/main" count="254" uniqueCount="90">
  <si>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</si>
  <si>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</si>
  <si>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</si>
  <si>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</si>
  <si>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</si>
  <si>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</si>
  <si>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</si>
  <si>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</si>
  <si>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</si>
  <si>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</si>
  <si>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</si>
  <si>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</si>
  <si>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</si>
  <si>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</si>
  <si>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</si>
  <si>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</si>
  <si>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</si>
  <si>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</si>
  <si>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</si>
  <si>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</si>
  <si>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</si>
  <si>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</si>
  <si>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</si>
  <si>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</si>
  <si>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</si>
  <si>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</si>
  <si>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</si>
  <si>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</si>
  <si>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</si>
  <si>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</si>
  <si>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</si>
  <si>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</si>
  <si>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</si>
  <si>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</si>
  <si>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</si>
  <si>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</si>
  <si>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</si>
  <si>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</si>
  <si>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</si>
  <si>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</si>
  <si>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</si>
  <si>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</si>
  <si>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</si>
  <si>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</si>
  <si>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</si>
  <si>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</si>
  <si>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</si>
  <si>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</si>
  <si>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</si>
  <si>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</si>
  <si>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</si>
  <si>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</si>
  <si>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</si>
  <si>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</si>
  <si>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</si>
  <si>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</si>
  <si>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</si>
  <si>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</si>
  <si>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</si>
  <si>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</si>
  <si>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</si>
  <si>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</si>
  <si>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</si>
  <si>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</si>
  <si>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</si>
  <si>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</si>
  <si>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</si>
  <si>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</si>
  <si>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</si>
  <si>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</si>
  <si>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</si>
  <si>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</si>
  <si>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</si>
  <si>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</si>
  <si>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</si>
  <si>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</si>
  <si>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</si>
  <si>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t xml:space="preserve"> </t>
  </si>
  <si>
    <r>
      <t xml:space="preserve">3 </t>
    </r>
    <r>
      <rPr>
        <sz val="8"/>
        <rFont val="Arial"/>
        <family val="2"/>
      </rPr>
      <t>For the trade industry cut-off points refer to the worksheet called '</t>
    </r>
    <r>
      <rPr>
        <b/>
        <sz val="8"/>
        <rFont val="Arial"/>
        <family val="2"/>
      </rPr>
      <t xml:space="preserve"> DTIC cut-off points for QFS</t>
    </r>
    <r>
      <rPr>
        <sz val="8"/>
        <rFont val="Arial"/>
        <family val="2"/>
      </rPr>
      <t>' below</t>
    </r>
  </si>
  <si>
    <t>DTIC cut-off points (adjusted by Statistics South Africa (Stats SA) for QFS)</t>
  </si>
  <si>
    <r>
      <t>Quarterly Financial Statistics Survey - December 2023</t>
    </r>
    <r>
      <rPr>
        <b/>
        <u/>
        <vertAlign val="superscript"/>
        <sz val="12"/>
        <rFont val="Arial"/>
        <family val="2"/>
      </rPr>
      <t>1</t>
    </r>
    <r>
      <rPr>
        <b/>
        <u/>
        <sz val="12"/>
        <rFont val="Arial"/>
        <family val="2"/>
      </rPr>
      <t xml:space="preserve"> (QFS) estimates </t>
    </r>
  </si>
  <si>
    <t>SIC</t>
  </si>
  <si>
    <t>2023 (raised by factor of 19,5)</t>
  </si>
  <si>
    <t>Size1</t>
  </si>
  <si>
    <t>Size2</t>
  </si>
  <si>
    <t>Size3</t>
  </si>
  <si>
    <t>Size4</t>
  </si>
  <si>
    <r>
      <t xml:space="preserve">1 </t>
    </r>
    <r>
      <rPr>
        <sz val="8"/>
        <rFont val="Arial"/>
        <family val="2"/>
      </rPr>
      <t xml:space="preserve">Revised QFS December 2023 estimates based on the </t>
    </r>
    <r>
      <rPr>
        <sz val="8"/>
        <color rgb="FF000000"/>
        <rFont val="Arial"/>
        <family val="2"/>
      </rPr>
      <t>2023</t>
    </r>
    <r>
      <rPr>
        <sz val="8"/>
        <rFont val="Arial"/>
        <family val="2"/>
      </rPr>
      <t xml:space="preserve"> sample - Small, medium and large enterprises</t>
    </r>
  </si>
  <si>
    <r>
      <t xml:space="preserve">1 </t>
    </r>
    <r>
      <rPr>
        <sz val="8"/>
        <rFont val="Arial"/>
        <family val="2"/>
      </rPr>
      <t>Preliminary QFS March 2024 estimates based on the 2023 sample - Small, medium and large enterprises</t>
    </r>
  </si>
  <si>
    <r>
      <t>Quarterly Financial Statistics Survey - March 2024</t>
    </r>
    <r>
      <rPr>
        <b/>
        <u/>
        <vertAlign val="superscript"/>
        <sz val="12"/>
        <rFont val="Arial"/>
        <family val="2"/>
      </rPr>
      <t>1</t>
    </r>
    <r>
      <rPr>
        <b/>
        <u/>
        <sz val="12"/>
        <rFont val="Arial"/>
        <family val="2"/>
      </rPr>
      <t xml:space="preserve"> (QFS) estimates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</si>
</sst>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0"/>
      <name val="MS Sans Serif"/>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2">
    <xf numFmtId="0" fontId="0" fillId="0" borderId="0"/>
    <xf numFmtId="0" fontId="2" fillId="0" borderId="0"/>
  </cellStyleXfs>
  <cellXfs count="157">
    <xf numFmtId="0" fontId="0" fillId="0" borderId="0" xfId="0"/>
    <xf numFmtId="0" fontId="0" fillId="0" borderId="0" xfId="0" quotePrefix="1" applyNumberFormat="1"/>
    <xf numFmtId="0" fontId="4"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0" fillId="0" borderId="0" xfId="0" applyFill="1"/>
    <xf numFmtId="0" fontId="4" fillId="0" borderId="1" xfId="0" applyFont="1" applyFill="1" applyBorder="1" applyAlignment="1">
      <alignment horizontal="center"/>
    </xf>
    <xf numFmtId="0" fontId="4" fillId="2" borderId="1" xfId="0" applyFont="1" applyFill="1" applyBorder="1" applyAlignment="1">
      <alignment horizontal="center"/>
    </xf>
    <xf numFmtId="0" fontId="4" fillId="7" borderId="1" xfId="0" applyFont="1" applyFill="1" applyBorder="1" applyAlignment="1">
      <alignment horizontal="center"/>
    </xf>
    <xf numFmtId="0" fontId="4" fillId="3" borderId="1" xfId="0" applyFont="1" applyFill="1" applyBorder="1" applyAlignment="1">
      <alignment horizontal="center"/>
    </xf>
    <xf numFmtId="0" fontId="4" fillId="4" borderId="1" xfId="0" applyFont="1" applyFill="1" applyBorder="1" applyAlignment="1">
      <alignment horizontal="center"/>
    </xf>
    <xf numFmtId="0" fontId="4" fillId="8" borderId="1" xfId="0" applyFont="1" applyFill="1" applyBorder="1" applyAlignment="1">
      <alignment horizontal="center"/>
    </xf>
    <xf numFmtId="0" fontId="4" fillId="9" borderId="1" xfId="0" applyFont="1" applyFill="1" applyBorder="1" applyAlignment="1">
      <alignment horizontal="center"/>
    </xf>
    <xf numFmtId="0" fontId="4" fillId="5" borderId="1" xfId="0" applyFont="1" applyFill="1" applyBorder="1" applyAlignment="1">
      <alignment horizontal="center"/>
    </xf>
    <xf numFmtId="0" fontId="4" fillId="6" borderId="1" xfId="0" applyFont="1" applyFill="1" applyBorder="1" applyAlignment="1">
      <alignment horizontal="center"/>
    </xf>
    <xf numFmtId="0" fontId="6" fillId="0" borderId="1" xfId="0" applyFont="1" applyFill="1" applyBorder="1" applyAlignment="1">
      <alignment horizontal="justify" vertical="center" wrapText="1"/>
    </xf>
    <xf numFmtId="0" fontId="4" fillId="7"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0" fillId="0" borderId="0" xfId="0" applyFill="1" applyAlignment="1">
      <alignment vertical="center"/>
    </xf>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4" fillId="0" borderId="1" xfId="0" applyNumberFormat="1" applyFont="1" applyFill="1" applyBorder="1" applyAlignment="1">
      <alignment horizontal="justify" wrapText="1"/>
    </xf>
    <xf numFmtId="0" fontId="12"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9" fillId="0" borderId="0" xfId="0" applyFont="1" applyBorder="1" applyAlignment="1"/>
    <xf numFmtId="0" fontId="0" fillId="0" borderId="0" xfId="0" quotePrefix="1" applyNumberFormat="1" applyBorder="1"/>
    <xf numFmtId="0" fontId="0" fillId="0" borderId="0" xfId="0" applyBorder="1"/>
    <xf numFmtId="3" fontId="11"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4"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11" fillId="0" borderId="1" xfId="0" quotePrefix="1" applyNumberFormat="1" applyFont="1" applyBorder="1"/>
    <xf numFmtId="3" fontId="11" fillId="0" borderId="1" xfId="0" applyNumberFormat="1" applyFont="1" applyBorder="1"/>
    <xf numFmtId="3" fontId="11" fillId="0" borderId="1" xfId="0" quotePrefix="1" applyNumberFormat="1" applyFont="1" applyFill="1" applyBorder="1"/>
    <xf numFmtId="0" fontId="11" fillId="0" borderId="0" xfId="0" applyFont="1"/>
    <xf numFmtId="0" fontId="11" fillId="0" borderId="0" xfId="0" applyFont="1" applyFill="1"/>
    <xf numFmtId="0" fontId="11" fillId="0" borderId="1" xfId="0" quotePrefix="1" applyNumberFormat="1" applyFont="1" applyFill="1" applyBorder="1" applyAlignment="1">
      <alignment vertical="center"/>
    </xf>
    <xf numFmtId="0" fontId="11" fillId="0" borderId="0" xfId="0" applyFont="1" applyFill="1" applyAlignment="1">
      <alignment vertical="center"/>
    </xf>
    <xf numFmtId="0" fontId="11" fillId="0" borderId="1" xfId="0" applyFont="1" applyBorder="1"/>
    <xf numFmtId="0" fontId="11" fillId="2" borderId="1" xfId="0" applyFont="1" applyFill="1" applyBorder="1"/>
    <xf numFmtId="0" fontId="11" fillId="7" borderId="1" xfId="0" applyFont="1" applyFill="1" applyBorder="1"/>
    <xf numFmtId="0" fontId="11" fillId="3" borderId="1" xfId="0" applyFont="1" applyFill="1" applyBorder="1"/>
    <xf numFmtId="0" fontId="11" fillId="4" borderId="1" xfId="0" applyFont="1" applyFill="1" applyBorder="1"/>
    <xf numFmtId="0" fontId="11" fillId="8" borderId="1" xfId="0" applyFont="1" applyFill="1" applyBorder="1"/>
    <xf numFmtId="0" fontId="11" fillId="9" borderId="1" xfId="0" applyFont="1" applyFill="1" applyBorder="1"/>
    <xf numFmtId="0" fontId="11" fillId="5" borderId="1" xfId="0" applyFont="1" applyFill="1" applyBorder="1"/>
    <xf numFmtId="3" fontId="11" fillId="2" borderId="1" xfId="0" quotePrefix="1" applyNumberFormat="1" applyFont="1" applyFill="1" applyBorder="1"/>
    <xf numFmtId="3" fontId="11" fillId="7" borderId="1" xfId="0" quotePrefix="1" applyNumberFormat="1" applyFont="1" applyFill="1" applyBorder="1"/>
    <xf numFmtId="3" fontId="11" fillId="3" borderId="1" xfId="0" quotePrefix="1" applyNumberFormat="1" applyFont="1" applyFill="1" applyBorder="1"/>
    <xf numFmtId="3" fontId="11" fillId="4" borderId="1" xfId="0" quotePrefix="1" applyNumberFormat="1" applyFont="1" applyFill="1" applyBorder="1"/>
    <xf numFmtId="3" fontId="11" fillId="8" borderId="1" xfId="0" applyNumberFormat="1" applyFont="1" applyFill="1" applyBorder="1"/>
    <xf numFmtId="3" fontId="11" fillId="9" borderId="1" xfId="0" applyNumberFormat="1" applyFont="1" applyFill="1" applyBorder="1"/>
    <xf numFmtId="3" fontId="11" fillId="5" borderId="1" xfId="0" quotePrefix="1" applyNumberFormat="1" applyFont="1" applyFill="1" applyBorder="1"/>
    <xf numFmtId="3" fontId="11" fillId="0" borderId="0" xfId="0" applyNumberFormat="1" applyFont="1"/>
    <xf numFmtId="3" fontId="11" fillId="6" borderId="1" xfId="0" quotePrefix="1" applyNumberFormat="1" applyFont="1" applyFill="1" applyBorder="1"/>
    <xf numFmtId="0" fontId="11" fillId="0" borderId="0" xfId="0" quotePrefix="1" applyNumberFormat="1" applyFont="1"/>
    <xf numFmtId="164" fontId="11" fillId="0" borderId="0" xfId="0" quotePrefix="1" applyNumberFormat="1" applyFont="1" applyBorder="1"/>
    <xf numFmtId="164" fontId="11" fillId="0" borderId="0" xfId="0" applyNumberFormat="1" applyFont="1" applyBorder="1"/>
    <xf numFmtId="164" fontId="11" fillId="0" borderId="0" xfId="0" quotePrefix="1" applyNumberFormat="1" applyFont="1" applyFill="1" applyBorder="1"/>
    <xf numFmtId="164" fontId="11" fillId="0" borderId="0" xfId="0" applyNumberFormat="1" applyFont="1" applyFill="1" applyBorder="1"/>
    <xf numFmtId="0" fontId="11" fillId="0" borderId="0" xfId="0" applyFont="1" applyBorder="1"/>
    <xf numFmtId="0" fontId="11" fillId="0" borderId="0" xfId="0" applyFont="1" applyFill="1" applyBorder="1"/>
    <xf numFmtId="3" fontId="4" fillId="6" borderId="1" xfId="0" applyNumberFormat="1" applyFont="1" applyFill="1" applyBorder="1" applyAlignment="1">
      <alignment horizontal="center"/>
    </xf>
    <xf numFmtId="3" fontId="4" fillId="6" borderId="1" xfId="0" applyNumberFormat="1" applyFont="1" applyFill="1" applyBorder="1" applyAlignment="1">
      <alignment horizontal="center" vertical="center" wrapText="1"/>
    </xf>
    <xf numFmtId="3" fontId="11" fillId="6" borderId="1" xfId="0" applyNumberFormat="1" applyFont="1" applyFill="1" applyBorder="1"/>
    <xf numFmtId="0" fontId="17" fillId="0" borderId="1" xfId="0" quotePrefix="1" applyNumberFormat="1" applyFont="1" applyBorder="1"/>
    <xf numFmtId="0" fontId="17" fillId="0" borderId="0" xfId="0" applyFont="1"/>
    <xf numFmtId="0" fontId="18" fillId="0" borderId="5" xfId="0" applyFont="1" applyBorder="1"/>
    <xf numFmtId="0" fontId="17" fillId="0" borderId="0" xfId="0" applyFont="1" applyAlignment="1">
      <alignment horizontal="left"/>
    </xf>
    <xf numFmtId="3" fontId="3" fillId="0" borderId="5" xfId="0" applyNumberFormat="1" applyFont="1" applyBorder="1" applyAlignment="1">
      <alignment horizontal="right"/>
    </xf>
    <xf numFmtId="0" fontId="19" fillId="0" borderId="0" xfId="0" applyFont="1" applyAlignment="1"/>
    <xf numFmtId="3" fontId="4" fillId="0" borderId="1" xfId="0" quotePrefix="1" applyNumberFormat="1" applyFont="1" applyBorder="1"/>
    <xf numFmtId="3" fontId="4" fillId="0" borderId="1" xfId="0" applyNumberFormat="1" applyFont="1" applyBorder="1"/>
    <xf numFmtId="3" fontId="4" fillId="0" borderId="1" xfId="0" quotePrefix="1" applyNumberFormat="1" applyFont="1" applyFill="1" applyBorder="1"/>
    <xf numFmtId="3" fontId="4" fillId="2" borderId="1" xfId="0" quotePrefix="1" applyNumberFormat="1" applyFont="1" applyFill="1" applyBorder="1"/>
    <xf numFmtId="3" fontId="4" fillId="7" borderId="1" xfId="0" quotePrefix="1" applyNumberFormat="1" applyFont="1" applyFill="1" applyBorder="1"/>
    <xf numFmtId="3" fontId="4" fillId="3" borderId="1" xfId="0" quotePrefix="1" applyNumberFormat="1" applyFont="1" applyFill="1" applyBorder="1"/>
    <xf numFmtId="3" fontId="4" fillId="4" borderId="1" xfId="0" quotePrefix="1" applyNumberFormat="1" applyFont="1" applyFill="1" applyBorder="1"/>
    <xf numFmtId="3" fontId="4" fillId="8" borderId="1" xfId="0" applyNumberFormat="1" applyFont="1" applyFill="1" applyBorder="1"/>
    <xf numFmtId="3" fontId="4" fillId="9" borderId="1" xfId="0" applyNumberFormat="1" applyFont="1" applyFill="1" applyBorder="1"/>
    <xf numFmtId="3" fontId="4" fillId="5" borderId="1" xfId="0" quotePrefix="1" applyNumberFormat="1" applyFont="1" applyFill="1" applyBorder="1"/>
    <xf numFmtId="3" fontId="4" fillId="6" borderId="1" xfId="0" quotePrefix="1" applyNumberFormat="1" applyFont="1" applyFill="1" applyBorder="1"/>
    <xf numFmtId="3" fontId="4" fillId="0" borderId="0" xfId="0" applyNumberFormat="1" applyFont="1"/>
    <xf numFmtId="3" fontId="17" fillId="8" borderId="1" xfId="0" applyNumberFormat="1" applyFont="1" applyFill="1" applyBorder="1"/>
    <xf numFmtId="3" fontId="17" fillId="9" borderId="1" xfId="0" applyNumberFormat="1" applyFont="1" applyFill="1" applyBorder="1"/>
    <xf numFmtId="3" fontId="17" fillId="5" borderId="1" xfId="0" quotePrefix="1" applyNumberFormat="1" applyFont="1" applyFill="1" applyBorder="1"/>
    <xf numFmtId="3" fontId="17" fillId="6" borderId="1" xfId="0" quotePrefix="1" applyNumberFormat="1" applyFont="1" applyFill="1" applyBorder="1"/>
    <xf numFmtId="3" fontId="17" fillId="0" borderId="0" xfId="0" applyNumberFormat="1" applyFont="1"/>
    <xf numFmtId="3" fontId="11" fillId="0" borderId="7" xfId="0" quotePrefix="1" applyNumberFormat="1" applyFont="1" applyBorder="1"/>
    <xf numFmtId="3" fontId="11" fillId="0" borderId="7" xfId="0" quotePrefix="1" applyNumberFormat="1" applyFont="1" applyFill="1" applyBorder="1"/>
    <xf numFmtId="0" fontId="4" fillId="5" borderId="1" xfId="0" applyFont="1" applyFill="1" applyBorder="1" applyAlignment="1">
      <alignment horizontal="center" vertical="center" wrapText="1"/>
    </xf>
    <xf numFmtId="3" fontId="4" fillId="6"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3" fontId="4" fillId="6" borderId="1" xfId="0" applyNumberFormat="1"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3" fontId="1" fillId="0" borderId="5" xfId="0" applyNumberFormat="1" applyFont="1" applyBorder="1"/>
    <xf numFmtId="0" fontId="12" fillId="0" borderId="0" xfId="0" applyNumberFormat="1" applyFont="1" applyBorder="1" applyAlignment="1">
      <alignment horizontal="left" vertical="center"/>
    </xf>
    <xf numFmtId="0" fontId="7" fillId="0" borderId="0" xfId="0" applyFont="1" applyAlignment="1">
      <alignment horizontal="left"/>
    </xf>
    <xf numFmtId="0" fontId="4" fillId="5" borderId="1" xfId="0" applyFont="1" applyFill="1" applyBorder="1" applyAlignment="1">
      <alignment horizontal="center" vertical="center" wrapText="1"/>
    </xf>
    <xf numFmtId="3" fontId="4" fillId="6" borderId="1" xfId="0" applyNumberFormat="1" applyFont="1" applyFill="1" applyBorder="1" applyAlignment="1">
      <alignment horizontal="center" vertical="center" wrapText="1"/>
    </xf>
    <xf numFmtId="0" fontId="4" fillId="8" borderId="1" xfId="0" applyFont="1" applyFill="1" applyBorder="1" applyAlignment="1">
      <alignment horizontal="center" vertical="center"/>
    </xf>
    <xf numFmtId="3" fontId="4" fillId="9" borderId="1" xfId="0" applyNumberFormat="1" applyFont="1" applyFill="1" applyBorder="1" applyAlignment="1">
      <alignment horizontal="center" vertical="center" wrapText="1"/>
    </xf>
    <xf numFmtId="0" fontId="9" fillId="0" borderId="0" xfId="0" applyFont="1" applyBorder="1" applyAlignment="1">
      <alignment horizontal="left"/>
    </xf>
    <xf numFmtId="0" fontId="4" fillId="3"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7" borderId="1" xfId="0" applyFont="1" applyFill="1" applyBorder="1" applyAlignment="1">
      <alignment horizontal="center" vertical="center"/>
    </xf>
    <xf numFmtId="0" fontId="7" fillId="0" borderId="0" xfId="0" applyFont="1" applyAlignment="1">
      <alignment horizontal="left" wrapText="1"/>
    </xf>
    <xf numFmtId="0" fontId="17" fillId="8" borderId="2" xfId="0" applyFont="1" applyFill="1" applyBorder="1" applyAlignment="1">
      <alignment horizontal="center"/>
    </xf>
    <xf numFmtId="0" fontId="17" fillId="8" borderId="3" xfId="0" applyFont="1" applyFill="1" applyBorder="1" applyAlignment="1">
      <alignment horizontal="center"/>
    </xf>
    <xf numFmtId="0" fontId="17" fillId="8" borderId="4" xfId="0" applyFont="1" applyFill="1" applyBorder="1" applyAlignment="1">
      <alignment horizontal="center"/>
    </xf>
    <xf numFmtId="0" fontId="17" fillId="9" borderId="2" xfId="0" applyFont="1" applyFill="1" applyBorder="1" applyAlignment="1">
      <alignment horizontal="center"/>
    </xf>
    <xf numFmtId="0" fontId="17" fillId="9" borderId="3" xfId="0" applyFont="1" applyFill="1" applyBorder="1" applyAlignment="1">
      <alignment horizontal="center"/>
    </xf>
    <xf numFmtId="0" fontId="17" fillId="9" borderId="4" xfId="0" applyFont="1" applyFill="1" applyBorder="1" applyAlignment="1">
      <alignment horizontal="center"/>
    </xf>
    <xf numFmtId="0" fontId="17" fillId="5" borderId="2" xfId="0" applyFont="1" applyFill="1" applyBorder="1" applyAlignment="1">
      <alignment horizontal="center"/>
    </xf>
    <xf numFmtId="0" fontId="17" fillId="5" borderId="3" xfId="0" applyFont="1" applyFill="1" applyBorder="1" applyAlignment="1">
      <alignment horizontal="center"/>
    </xf>
    <xf numFmtId="0" fontId="17" fillId="5" borderId="4" xfId="0" applyFont="1" applyFill="1" applyBorder="1" applyAlignment="1">
      <alignment horizontal="center"/>
    </xf>
    <xf numFmtId="0" fontId="17" fillId="6" borderId="2" xfId="0" applyFont="1" applyFill="1" applyBorder="1" applyAlignment="1">
      <alignment horizontal="center"/>
    </xf>
    <xf numFmtId="0" fontId="17" fillId="6" borderId="3" xfId="0" applyFont="1" applyFill="1" applyBorder="1" applyAlignment="1">
      <alignment horizontal="center"/>
    </xf>
    <xf numFmtId="0" fontId="17" fillId="6" borderId="4" xfId="0" applyFont="1" applyFill="1" applyBorder="1" applyAlignment="1">
      <alignment horizontal="center"/>
    </xf>
    <xf numFmtId="0" fontId="4" fillId="0" borderId="2" xfId="0" applyNumberFormat="1" applyFont="1" applyBorder="1" applyAlignment="1">
      <alignment horizontal="center"/>
    </xf>
    <xf numFmtId="0" fontId="4" fillId="0" borderId="3" xfId="0" quotePrefix="1" applyNumberFormat="1" applyFont="1" applyBorder="1" applyAlignment="1">
      <alignment horizontal="center"/>
    </xf>
    <xf numFmtId="0" fontId="4" fillId="0" borderId="4" xfId="0" quotePrefix="1" applyNumberFormat="1" applyFont="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xf>
    <xf numFmtId="0" fontId="4" fillId="7" borderId="2" xfId="0" applyFont="1" applyFill="1" applyBorder="1" applyAlignment="1">
      <alignment horizontal="center"/>
    </xf>
    <xf numFmtId="0" fontId="4" fillId="7" borderId="3" xfId="0" applyFont="1" applyFill="1" applyBorder="1" applyAlignment="1">
      <alignment horizontal="center"/>
    </xf>
    <xf numFmtId="0" fontId="4" fillId="7" borderId="4" xfId="0" applyFont="1" applyFill="1" applyBorder="1" applyAlignment="1">
      <alignment horizontal="center"/>
    </xf>
    <xf numFmtId="0" fontId="4" fillId="3" borderId="2" xfId="0" applyFont="1" applyFill="1" applyBorder="1" applyAlignment="1">
      <alignment horizontal="center"/>
    </xf>
    <xf numFmtId="0" fontId="4" fillId="3" borderId="3" xfId="0" applyFont="1" applyFill="1" applyBorder="1" applyAlignment="1">
      <alignment horizontal="center"/>
    </xf>
    <xf numFmtId="0" fontId="4" fillId="3" borderId="4" xfId="0" applyFont="1" applyFill="1" applyBorder="1" applyAlignment="1">
      <alignment horizontal="center"/>
    </xf>
    <xf numFmtId="0" fontId="4" fillId="4" borderId="2" xfId="0" applyFont="1" applyFill="1" applyBorder="1" applyAlignment="1">
      <alignment horizontal="center"/>
    </xf>
    <xf numFmtId="0" fontId="4" fillId="4" borderId="3" xfId="0" applyFont="1" applyFill="1" applyBorder="1" applyAlignment="1">
      <alignment horizontal="center"/>
    </xf>
    <xf numFmtId="0" fontId="4" fillId="4" borderId="4" xfId="0" applyFont="1" applyFill="1" applyBorder="1" applyAlignment="1">
      <alignment horizontal="center"/>
    </xf>
    <xf numFmtId="0" fontId="4" fillId="6" borderId="1" xfId="0" applyFont="1" applyFill="1" applyBorder="1" applyAlignment="1">
      <alignment horizontal="center" vertical="center" wrapText="1"/>
    </xf>
    <xf numFmtId="0" fontId="19" fillId="0" borderId="6" xfId="0" applyFont="1" applyBorder="1" applyAlignment="1">
      <alignment horizontal="center"/>
    </xf>
    <xf numFmtId="0" fontId="21" fillId="0" borderId="0" xfId="0" applyFont="1" applyAlignment="1">
      <alignment horizontal="left"/>
    </xf>
  </cellXfs>
  <cellStyles count="2">
    <cellStyle name="Normal" xfId="0" builtinId="0"/>
    <cellStyle name="Normal 2" xfId="1"/>
  </cellStyles>
  <dxfs count="22">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3"/>
  <sheetViews>
    <sheetView tabSelected="1" topLeftCell="A25" zoomScaleNormal="100" zoomScaleSheetLayoutView="75" workbookViewId="0">
      <pane xSplit="1" topLeftCell="B1" activePane="topRight" state="frozen"/>
      <selection sqref="A1:AK56"/>
      <selection pane="topRight" activeCell="D44" sqref="D44"/>
    </sheetView>
  </sheetViews>
  <sheetFormatPr defaultColWidth="9.08984375" defaultRowHeight="12.5" x14ac:dyDescent="0.25"/>
  <cols>
    <col min="1" max="1" width="71.90625" style="47" customWidth="1"/>
    <col min="2" max="2" width="12.453125" style="47" bestFit="1" customWidth="1"/>
    <col min="3" max="4" width="12.54296875" style="47" bestFit="1" customWidth="1"/>
    <col min="5" max="6" width="13.54296875" style="47" bestFit="1" customWidth="1"/>
    <col min="7" max="7" width="13.54296875" style="47" customWidth="1"/>
    <col min="8" max="8" width="12.90625" style="47" customWidth="1"/>
    <col min="9" max="9" width="13.54296875" style="47" bestFit="1" customWidth="1"/>
    <col min="10" max="10" width="12.453125" style="47" bestFit="1" customWidth="1"/>
    <col min="11" max="11" width="13.90625" style="47" customWidth="1"/>
    <col min="12" max="12" width="14.453125" style="47" customWidth="1"/>
    <col min="13" max="14" width="13.54296875" style="47" bestFit="1" customWidth="1"/>
    <col min="15" max="15" width="13.54296875" style="47" customWidth="1"/>
    <col min="16" max="16" width="13.453125" style="47" customWidth="1"/>
    <col min="17" max="18" width="13.54296875" style="47" bestFit="1" customWidth="1"/>
    <col min="19" max="19" width="13.08984375" style="47" customWidth="1"/>
    <col min="20" max="20" width="13.08984375" style="47" bestFit="1" customWidth="1"/>
    <col min="21" max="21" width="13.54296875" style="47" bestFit="1" customWidth="1"/>
    <col min="22" max="24" width="12.453125" style="47" bestFit="1" customWidth="1"/>
    <col min="25" max="26" width="13.54296875" style="47" bestFit="1" customWidth="1"/>
    <col min="27" max="28" width="13.08984375" style="47" customWidth="1"/>
    <col min="29" max="29" width="13.54296875" style="47" bestFit="1" customWidth="1"/>
    <col min="30" max="30" width="12.453125" style="47" bestFit="1" customWidth="1"/>
    <col min="31" max="31" width="14" style="47" customWidth="1"/>
    <col min="32" max="32" width="13.453125" style="47" customWidth="1"/>
    <col min="33" max="33" width="13.54296875" style="47" bestFit="1" customWidth="1"/>
    <col min="34" max="34" width="13.54296875" style="66" bestFit="1" customWidth="1"/>
    <col min="35" max="36" width="13.453125" style="66" customWidth="1"/>
    <col min="37" max="37" width="13.54296875" style="66" bestFit="1" customWidth="1"/>
    <col min="38" max="16384" width="9.08984375" style="47"/>
  </cols>
  <sheetData>
    <row r="1" spans="1:38" ht="15.5" x14ac:dyDescent="0.35">
      <c r="A1" s="115" t="s">
        <v>44</v>
      </c>
      <c r="B1" s="115"/>
      <c r="C1" s="21"/>
      <c r="D1" s="21"/>
      <c r="E1" s="21"/>
    </row>
    <row r="2" spans="1:38" ht="15.75" customHeight="1" x14ac:dyDescent="0.35">
      <c r="A2" s="126" t="s">
        <v>80</v>
      </c>
      <c r="B2" s="126"/>
      <c r="C2" s="22"/>
      <c r="D2" s="22"/>
      <c r="E2" s="22"/>
      <c r="F2" s="22"/>
      <c r="G2" s="22"/>
      <c r="H2" s="22"/>
    </row>
    <row r="3" spans="1:38" ht="10.5" customHeight="1" x14ac:dyDescent="0.35">
      <c r="A3" s="23"/>
      <c r="B3" s="23"/>
      <c r="C3" s="23"/>
      <c r="D3" s="23"/>
      <c r="E3" s="23"/>
    </row>
    <row r="4" spans="1:38" ht="15" x14ac:dyDescent="0.3">
      <c r="A4" s="120" t="s">
        <v>51</v>
      </c>
      <c r="B4" s="120"/>
      <c r="C4" s="31"/>
      <c r="D4" s="31"/>
      <c r="E4" s="24"/>
    </row>
    <row r="6" spans="1:38" s="48" customFormat="1" ht="30.75" customHeight="1" x14ac:dyDescent="0.25">
      <c r="A6" s="123" t="s">
        <v>34</v>
      </c>
      <c r="B6" s="123" t="s">
        <v>35</v>
      </c>
      <c r="C6" s="123"/>
      <c r="D6" s="123"/>
      <c r="E6" s="123"/>
      <c r="F6" s="124" t="s">
        <v>36</v>
      </c>
      <c r="G6" s="124"/>
      <c r="H6" s="124"/>
      <c r="I6" s="124"/>
      <c r="J6" s="125" t="s">
        <v>37</v>
      </c>
      <c r="K6" s="125"/>
      <c r="L6" s="125"/>
      <c r="M6" s="125"/>
      <c r="N6" s="121" t="s">
        <v>38</v>
      </c>
      <c r="O6" s="121"/>
      <c r="P6" s="121"/>
      <c r="Q6" s="121"/>
      <c r="R6" s="122" t="s">
        <v>39</v>
      </c>
      <c r="S6" s="122"/>
      <c r="T6" s="122"/>
      <c r="U6" s="122"/>
      <c r="V6" s="118" t="s">
        <v>46</v>
      </c>
      <c r="W6" s="118"/>
      <c r="X6" s="118"/>
      <c r="Y6" s="118"/>
      <c r="Z6" s="119" t="s">
        <v>40</v>
      </c>
      <c r="AA6" s="119"/>
      <c r="AB6" s="119"/>
      <c r="AC6" s="119"/>
      <c r="AD6" s="116" t="s">
        <v>41</v>
      </c>
      <c r="AE6" s="116"/>
      <c r="AF6" s="116"/>
      <c r="AG6" s="116"/>
      <c r="AH6" s="117" t="s">
        <v>42</v>
      </c>
      <c r="AI6" s="117"/>
      <c r="AJ6" s="117"/>
      <c r="AK6" s="117"/>
    </row>
    <row r="7" spans="1:38" s="48" customFormat="1" ht="13" x14ac:dyDescent="0.3">
      <c r="A7" s="123"/>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3">
      <c r="A8" s="16" t="s">
        <v>43</v>
      </c>
      <c r="B8" s="49"/>
      <c r="C8" s="49"/>
      <c r="D8" s="49"/>
      <c r="E8" s="49"/>
      <c r="F8" s="107" t="s">
        <v>65</v>
      </c>
      <c r="G8" s="107" t="s">
        <v>66</v>
      </c>
      <c r="H8" s="107" t="s">
        <v>77</v>
      </c>
      <c r="I8" s="2"/>
      <c r="J8" s="17" t="s">
        <v>68</v>
      </c>
      <c r="K8" s="17" t="s">
        <v>69</v>
      </c>
      <c r="L8" s="17" t="s">
        <v>70</v>
      </c>
      <c r="M8" s="17"/>
      <c r="N8" s="105" t="s">
        <v>68</v>
      </c>
      <c r="O8" s="105" t="s">
        <v>69</v>
      </c>
      <c r="P8" s="105" t="s">
        <v>70</v>
      </c>
      <c r="Q8" s="3"/>
      <c r="R8" s="106" t="s">
        <v>71</v>
      </c>
      <c r="S8" s="106" t="s">
        <v>72</v>
      </c>
      <c r="T8" s="106" t="s">
        <v>73</v>
      </c>
      <c r="U8" s="4"/>
      <c r="V8" s="18"/>
      <c r="W8" s="18"/>
      <c r="X8" s="18"/>
      <c r="Y8" s="18"/>
      <c r="Z8" s="19" t="s">
        <v>71</v>
      </c>
      <c r="AA8" s="19" t="s">
        <v>74</v>
      </c>
      <c r="AB8" s="19" t="s">
        <v>70</v>
      </c>
      <c r="AC8" s="19"/>
      <c r="AD8" s="103" t="s">
        <v>71</v>
      </c>
      <c r="AE8" s="103" t="s">
        <v>74</v>
      </c>
      <c r="AF8" s="103" t="s">
        <v>70</v>
      </c>
      <c r="AG8" s="5"/>
      <c r="AH8" s="104" t="s">
        <v>75</v>
      </c>
      <c r="AI8" s="104" t="s">
        <v>76</v>
      </c>
      <c r="AJ8" s="104" t="s">
        <v>73</v>
      </c>
      <c r="AK8" s="76"/>
    </row>
    <row r="9" spans="1:38" s="79" customFormat="1" ht="13" x14ac:dyDescent="0.3">
      <c r="A9" s="78"/>
      <c r="B9" s="139" t="s">
        <v>53</v>
      </c>
      <c r="C9" s="140"/>
      <c r="D9" s="140"/>
      <c r="E9" s="141"/>
      <c r="F9" s="142" t="s">
        <v>53</v>
      </c>
      <c r="G9" s="143"/>
      <c r="H9" s="143"/>
      <c r="I9" s="144"/>
      <c r="J9" s="145" t="s">
        <v>53</v>
      </c>
      <c r="K9" s="146"/>
      <c r="L9" s="146"/>
      <c r="M9" s="147"/>
      <c r="N9" s="148" t="s">
        <v>53</v>
      </c>
      <c r="O9" s="149"/>
      <c r="P9" s="149"/>
      <c r="Q9" s="150"/>
      <c r="R9" s="151" t="s">
        <v>53</v>
      </c>
      <c r="S9" s="152"/>
      <c r="T9" s="152"/>
      <c r="U9" s="153"/>
      <c r="V9" s="127" t="s">
        <v>53</v>
      </c>
      <c r="W9" s="128"/>
      <c r="X9" s="128"/>
      <c r="Y9" s="129"/>
      <c r="Z9" s="130" t="s">
        <v>53</v>
      </c>
      <c r="AA9" s="131"/>
      <c r="AB9" s="131"/>
      <c r="AC9" s="132"/>
      <c r="AD9" s="133" t="s">
        <v>53</v>
      </c>
      <c r="AE9" s="134"/>
      <c r="AF9" s="134"/>
      <c r="AG9" s="135"/>
      <c r="AH9" s="136" t="s">
        <v>53</v>
      </c>
      <c r="AI9" s="137"/>
      <c r="AJ9" s="137"/>
      <c r="AK9" s="138"/>
    </row>
    <row r="10" spans="1:38" ht="13" x14ac:dyDescent="0.3">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5">
      <c r="A11" s="34" t="s">
        <v>6</v>
      </c>
      <c r="B11" s="44">
        <v>2168259</v>
      </c>
      <c r="C11" s="44">
        <v>369618</v>
      </c>
      <c r="D11" s="45">
        <v>926863</v>
      </c>
      <c r="E11" s="46">
        <v>3464740</v>
      </c>
      <c r="F11" s="59">
        <v>264409</v>
      </c>
      <c r="G11" s="59">
        <v>14762</v>
      </c>
      <c r="H11" s="59">
        <v>13576</v>
      </c>
      <c r="I11" s="59">
        <v>292747</v>
      </c>
      <c r="J11" s="60">
        <v>630428</v>
      </c>
      <c r="K11" s="60">
        <v>152199</v>
      </c>
      <c r="L11" s="60">
        <v>197609</v>
      </c>
      <c r="M11" s="60">
        <v>980236</v>
      </c>
      <c r="N11" s="61">
        <v>89143</v>
      </c>
      <c r="O11" s="61">
        <v>7345</v>
      </c>
      <c r="P11" s="61">
        <v>4448</v>
      </c>
      <c r="Q11" s="61">
        <v>100936</v>
      </c>
      <c r="R11" s="62">
        <v>32536</v>
      </c>
      <c r="S11" s="62">
        <v>19182</v>
      </c>
      <c r="T11" s="62">
        <v>22000</v>
      </c>
      <c r="U11" s="62">
        <v>73718</v>
      </c>
      <c r="V11" s="63">
        <v>751472</v>
      </c>
      <c r="W11" s="63">
        <v>101731</v>
      </c>
      <c r="X11" s="63">
        <v>432279</v>
      </c>
      <c r="Y11" s="63">
        <v>1285482</v>
      </c>
      <c r="Z11" s="64">
        <v>198311</v>
      </c>
      <c r="AA11" s="64">
        <v>14361</v>
      </c>
      <c r="AB11" s="64">
        <v>63141</v>
      </c>
      <c r="AC11" s="64">
        <v>275813</v>
      </c>
      <c r="AD11" s="65">
        <v>148495</v>
      </c>
      <c r="AE11" s="65">
        <v>54491</v>
      </c>
      <c r="AF11" s="65">
        <v>166098</v>
      </c>
      <c r="AG11" s="65">
        <v>369084</v>
      </c>
      <c r="AH11" s="77">
        <v>53465</v>
      </c>
      <c r="AI11" s="77">
        <v>5547</v>
      </c>
      <c r="AJ11" s="77">
        <v>27712</v>
      </c>
      <c r="AK11" s="77">
        <v>86724</v>
      </c>
    </row>
    <row r="12" spans="1:38" s="66" customFormat="1" x14ac:dyDescent="0.25">
      <c r="A12" s="34" t="s">
        <v>7</v>
      </c>
      <c r="B12" s="44">
        <v>17698</v>
      </c>
      <c r="C12" s="44">
        <v>2384</v>
      </c>
      <c r="D12" s="45">
        <v>5405</v>
      </c>
      <c r="E12" s="46">
        <v>25487</v>
      </c>
      <c r="F12" s="59">
        <v>3951</v>
      </c>
      <c r="G12" s="59">
        <v>103</v>
      </c>
      <c r="H12" s="59">
        <v>206</v>
      </c>
      <c r="I12" s="59">
        <v>4260</v>
      </c>
      <c r="J12" s="60">
        <v>3455</v>
      </c>
      <c r="K12" s="60">
        <v>1213</v>
      </c>
      <c r="L12" s="60">
        <v>874</v>
      </c>
      <c r="M12" s="60">
        <v>5542</v>
      </c>
      <c r="N12" s="61">
        <v>1748</v>
      </c>
      <c r="O12" s="61">
        <v>292</v>
      </c>
      <c r="P12" s="61">
        <v>162</v>
      </c>
      <c r="Q12" s="61">
        <v>2202</v>
      </c>
      <c r="R12" s="62">
        <v>456</v>
      </c>
      <c r="S12" s="62">
        <v>46</v>
      </c>
      <c r="T12" s="62">
        <v>120</v>
      </c>
      <c r="U12" s="62">
        <v>622</v>
      </c>
      <c r="V12" s="63">
        <v>3857</v>
      </c>
      <c r="W12" s="63">
        <v>614</v>
      </c>
      <c r="X12" s="63">
        <v>3653</v>
      </c>
      <c r="Y12" s="63">
        <v>8124</v>
      </c>
      <c r="Z12" s="64">
        <v>3244</v>
      </c>
      <c r="AA12" s="64">
        <v>37</v>
      </c>
      <c r="AB12" s="64">
        <v>211</v>
      </c>
      <c r="AC12" s="64">
        <v>3492</v>
      </c>
      <c r="AD12" s="65">
        <v>0</v>
      </c>
      <c r="AE12" s="65">
        <v>0</v>
      </c>
      <c r="AF12" s="65">
        <v>0</v>
      </c>
      <c r="AG12" s="65">
        <v>0</v>
      </c>
      <c r="AH12" s="67">
        <v>987</v>
      </c>
      <c r="AI12" s="67">
        <v>79</v>
      </c>
      <c r="AJ12" s="67">
        <v>179</v>
      </c>
      <c r="AK12" s="67">
        <v>1245</v>
      </c>
    </row>
    <row r="13" spans="1:38" s="66" customFormat="1" x14ac:dyDescent="0.25">
      <c r="A13" s="34" t="s">
        <v>8</v>
      </c>
      <c r="B13" s="44">
        <v>11651</v>
      </c>
      <c r="C13" s="44">
        <v>809</v>
      </c>
      <c r="D13" s="45">
        <v>61</v>
      </c>
      <c r="E13" s="46">
        <v>12521</v>
      </c>
      <c r="F13" s="59">
        <v>968</v>
      </c>
      <c r="G13" s="59">
        <v>88</v>
      </c>
      <c r="H13" s="59">
        <v>0</v>
      </c>
      <c r="I13" s="59">
        <v>1056</v>
      </c>
      <c r="J13" s="60">
        <v>1306</v>
      </c>
      <c r="K13" s="60">
        <v>12</v>
      </c>
      <c r="L13" s="60">
        <v>14</v>
      </c>
      <c r="M13" s="60">
        <v>1332</v>
      </c>
      <c r="N13" s="61">
        <v>611</v>
      </c>
      <c r="O13" s="61">
        <v>460</v>
      </c>
      <c r="P13" s="61">
        <v>0</v>
      </c>
      <c r="Q13" s="61">
        <v>1071</v>
      </c>
      <c r="R13" s="62">
        <v>281</v>
      </c>
      <c r="S13" s="62">
        <v>0</v>
      </c>
      <c r="T13" s="62">
        <v>0</v>
      </c>
      <c r="U13" s="62">
        <v>281</v>
      </c>
      <c r="V13" s="63">
        <v>1876</v>
      </c>
      <c r="W13" s="63">
        <v>2</v>
      </c>
      <c r="X13" s="63">
        <v>1</v>
      </c>
      <c r="Y13" s="63">
        <v>1879</v>
      </c>
      <c r="Z13" s="64">
        <v>652</v>
      </c>
      <c r="AA13" s="64">
        <v>0</v>
      </c>
      <c r="AB13" s="64">
        <v>12</v>
      </c>
      <c r="AC13" s="64">
        <v>664</v>
      </c>
      <c r="AD13" s="65">
        <v>5831</v>
      </c>
      <c r="AE13" s="65">
        <v>102</v>
      </c>
      <c r="AF13" s="65">
        <v>26</v>
      </c>
      <c r="AG13" s="65">
        <v>5959</v>
      </c>
      <c r="AH13" s="67">
        <v>126</v>
      </c>
      <c r="AI13" s="67">
        <v>145</v>
      </c>
      <c r="AJ13" s="67">
        <v>8</v>
      </c>
      <c r="AK13" s="67">
        <v>279</v>
      </c>
    </row>
    <row r="14" spans="1:38" s="66" customFormat="1" x14ac:dyDescent="0.25">
      <c r="A14" s="34" t="s">
        <v>9</v>
      </c>
      <c r="B14" s="44">
        <v>2577</v>
      </c>
      <c r="C14" s="44">
        <v>99</v>
      </c>
      <c r="D14" s="45">
        <v>405</v>
      </c>
      <c r="E14" s="46">
        <v>3081</v>
      </c>
      <c r="F14" s="59">
        <v>482</v>
      </c>
      <c r="G14" s="59">
        <v>36</v>
      </c>
      <c r="H14" s="59">
        <v>0</v>
      </c>
      <c r="I14" s="59">
        <v>518</v>
      </c>
      <c r="J14" s="60">
        <v>256</v>
      </c>
      <c r="K14" s="60">
        <v>10</v>
      </c>
      <c r="L14" s="60">
        <v>208</v>
      </c>
      <c r="M14" s="60">
        <v>474</v>
      </c>
      <c r="N14" s="61">
        <v>0</v>
      </c>
      <c r="O14" s="61">
        <v>0</v>
      </c>
      <c r="P14" s="61">
        <v>0</v>
      </c>
      <c r="Q14" s="61">
        <v>0</v>
      </c>
      <c r="R14" s="62">
        <v>0</v>
      </c>
      <c r="S14" s="62">
        <v>0</v>
      </c>
      <c r="T14" s="62">
        <v>0</v>
      </c>
      <c r="U14" s="62">
        <v>0</v>
      </c>
      <c r="V14" s="63">
        <v>908</v>
      </c>
      <c r="W14" s="63">
        <v>0</v>
      </c>
      <c r="X14" s="63">
        <v>196</v>
      </c>
      <c r="Y14" s="63">
        <v>1104</v>
      </c>
      <c r="Z14" s="64">
        <v>0</v>
      </c>
      <c r="AA14" s="64">
        <v>0</v>
      </c>
      <c r="AB14" s="64">
        <v>0</v>
      </c>
      <c r="AC14" s="64">
        <v>0</v>
      </c>
      <c r="AD14" s="65">
        <v>749</v>
      </c>
      <c r="AE14" s="65">
        <v>0</v>
      </c>
      <c r="AF14" s="65">
        <v>0</v>
      </c>
      <c r="AG14" s="65">
        <v>749</v>
      </c>
      <c r="AH14" s="67">
        <v>182</v>
      </c>
      <c r="AI14" s="67">
        <v>53</v>
      </c>
      <c r="AJ14" s="67">
        <v>1</v>
      </c>
      <c r="AK14" s="67">
        <v>236</v>
      </c>
    </row>
    <row r="15" spans="1:38" s="66" customFormat="1" x14ac:dyDescent="0.25">
      <c r="A15" s="34" t="s">
        <v>10</v>
      </c>
      <c r="B15" s="44">
        <v>4628</v>
      </c>
      <c r="C15" s="44">
        <v>773</v>
      </c>
      <c r="D15" s="45">
        <v>1034</v>
      </c>
      <c r="E15" s="46">
        <v>6435</v>
      </c>
      <c r="F15" s="59">
        <v>58</v>
      </c>
      <c r="G15" s="59">
        <v>48</v>
      </c>
      <c r="H15" s="59">
        <v>12</v>
      </c>
      <c r="I15" s="59">
        <v>118</v>
      </c>
      <c r="J15" s="60">
        <v>502</v>
      </c>
      <c r="K15" s="60">
        <v>52</v>
      </c>
      <c r="L15" s="60">
        <v>351</v>
      </c>
      <c r="M15" s="60">
        <v>905</v>
      </c>
      <c r="N15" s="61">
        <v>65</v>
      </c>
      <c r="O15" s="61">
        <v>1</v>
      </c>
      <c r="P15" s="61">
        <v>1</v>
      </c>
      <c r="Q15" s="61">
        <v>67</v>
      </c>
      <c r="R15" s="62">
        <v>470</v>
      </c>
      <c r="S15" s="62">
        <v>55</v>
      </c>
      <c r="T15" s="62">
        <v>22</v>
      </c>
      <c r="U15" s="62">
        <v>547</v>
      </c>
      <c r="V15" s="63">
        <v>776</v>
      </c>
      <c r="W15" s="63">
        <v>78</v>
      </c>
      <c r="X15" s="63">
        <v>451</v>
      </c>
      <c r="Y15" s="63">
        <v>1305</v>
      </c>
      <c r="Z15" s="64">
        <v>2445</v>
      </c>
      <c r="AA15" s="64">
        <v>88</v>
      </c>
      <c r="AB15" s="64">
        <v>46</v>
      </c>
      <c r="AC15" s="64">
        <v>2579</v>
      </c>
      <c r="AD15" s="65">
        <v>0</v>
      </c>
      <c r="AE15" s="65">
        <v>0</v>
      </c>
      <c r="AF15" s="65">
        <v>0</v>
      </c>
      <c r="AG15" s="65">
        <v>0</v>
      </c>
      <c r="AH15" s="67">
        <v>312</v>
      </c>
      <c r="AI15" s="67">
        <v>451</v>
      </c>
      <c r="AJ15" s="67">
        <v>151</v>
      </c>
      <c r="AK15" s="67">
        <v>914</v>
      </c>
    </row>
    <row r="16" spans="1:38" s="66" customFormat="1" x14ac:dyDescent="0.25">
      <c r="A16" s="34" t="s">
        <v>11</v>
      </c>
      <c r="B16" s="44">
        <v>3383</v>
      </c>
      <c r="C16" s="44">
        <v>570</v>
      </c>
      <c r="D16" s="45">
        <v>1581</v>
      </c>
      <c r="E16" s="46">
        <v>5534</v>
      </c>
      <c r="F16" s="59">
        <v>0</v>
      </c>
      <c r="G16" s="59">
        <v>83</v>
      </c>
      <c r="H16" s="59">
        <v>150</v>
      </c>
      <c r="I16" s="59">
        <v>233</v>
      </c>
      <c r="J16" s="60">
        <v>569</v>
      </c>
      <c r="K16" s="60">
        <v>421</v>
      </c>
      <c r="L16" s="60">
        <v>71</v>
      </c>
      <c r="M16" s="60">
        <v>1061</v>
      </c>
      <c r="N16" s="61">
        <v>0</v>
      </c>
      <c r="O16" s="61">
        <v>0</v>
      </c>
      <c r="P16" s="61">
        <v>0</v>
      </c>
      <c r="Q16" s="61">
        <v>0</v>
      </c>
      <c r="R16" s="62">
        <v>351</v>
      </c>
      <c r="S16" s="62">
        <v>0</v>
      </c>
      <c r="T16" s="62">
        <v>2</v>
      </c>
      <c r="U16" s="62">
        <v>353</v>
      </c>
      <c r="V16" s="63">
        <v>1762</v>
      </c>
      <c r="W16" s="63">
        <v>1</v>
      </c>
      <c r="X16" s="63">
        <v>418</v>
      </c>
      <c r="Y16" s="63">
        <v>2181</v>
      </c>
      <c r="Z16" s="64">
        <v>629</v>
      </c>
      <c r="AA16" s="64">
        <v>5</v>
      </c>
      <c r="AB16" s="64">
        <v>922</v>
      </c>
      <c r="AC16" s="64">
        <v>1556</v>
      </c>
      <c r="AD16" s="65">
        <v>0</v>
      </c>
      <c r="AE16" s="65">
        <v>0</v>
      </c>
      <c r="AF16" s="65">
        <v>0</v>
      </c>
      <c r="AG16" s="65">
        <v>0</v>
      </c>
      <c r="AH16" s="67">
        <v>72</v>
      </c>
      <c r="AI16" s="67">
        <v>60</v>
      </c>
      <c r="AJ16" s="67">
        <v>18</v>
      </c>
      <c r="AK16" s="67">
        <v>150</v>
      </c>
    </row>
    <row r="17" spans="1:37" s="66" customFormat="1" x14ac:dyDescent="0.25">
      <c r="A17" s="34" t="s">
        <v>12</v>
      </c>
      <c r="B17" s="44">
        <v>61090</v>
      </c>
      <c r="C17" s="44">
        <v>7202</v>
      </c>
      <c r="D17" s="45">
        <v>4381</v>
      </c>
      <c r="E17" s="46">
        <v>72673</v>
      </c>
      <c r="F17" s="59">
        <v>18470</v>
      </c>
      <c r="G17" s="59">
        <v>235</v>
      </c>
      <c r="H17" s="59">
        <v>84</v>
      </c>
      <c r="I17" s="59">
        <v>18789</v>
      </c>
      <c r="J17" s="60">
        <v>28769</v>
      </c>
      <c r="K17" s="60">
        <v>4145</v>
      </c>
      <c r="L17" s="60">
        <v>1709</v>
      </c>
      <c r="M17" s="60">
        <v>34623</v>
      </c>
      <c r="N17" s="61">
        <v>3371</v>
      </c>
      <c r="O17" s="61">
        <v>2</v>
      </c>
      <c r="P17" s="61">
        <v>0</v>
      </c>
      <c r="Q17" s="61">
        <v>3373</v>
      </c>
      <c r="R17" s="62">
        <v>609</v>
      </c>
      <c r="S17" s="62">
        <v>6</v>
      </c>
      <c r="T17" s="62">
        <v>0</v>
      </c>
      <c r="U17" s="62">
        <v>615</v>
      </c>
      <c r="V17" s="63">
        <v>4821</v>
      </c>
      <c r="W17" s="63">
        <v>1779</v>
      </c>
      <c r="X17" s="63">
        <v>625</v>
      </c>
      <c r="Y17" s="63">
        <v>7225</v>
      </c>
      <c r="Z17" s="64">
        <v>722</v>
      </c>
      <c r="AA17" s="64">
        <v>672</v>
      </c>
      <c r="AB17" s="64">
        <v>764</v>
      </c>
      <c r="AC17" s="64">
        <v>2158</v>
      </c>
      <c r="AD17" s="65">
        <v>4076</v>
      </c>
      <c r="AE17" s="65">
        <v>322</v>
      </c>
      <c r="AF17" s="65">
        <v>691</v>
      </c>
      <c r="AG17" s="65">
        <v>5089</v>
      </c>
      <c r="AH17" s="67">
        <v>252</v>
      </c>
      <c r="AI17" s="67">
        <v>41</v>
      </c>
      <c r="AJ17" s="67">
        <v>508</v>
      </c>
      <c r="AK17" s="67">
        <v>801</v>
      </c>
    </row>
    <row r="18" spans="1:37" s="66" customFormat="1" x14ac:dyDescent="0.25">
      <c r="A18" s="34" t="s">
        <v>13</v>
      </c>
      <c r="B18" s="44">
        <v>47666</v>
      </c>
      <c r="C18" s="44">
        <v>8268</v>
      </c>
      <c r="D18" s="45">
        <v>31542</v>
      </c>
      <c r="E18" s="46">
        <v>87476</v>
      </c>
      <c r="F18" s="59">
        <v>3729</v>
      </c>
      <c r="G18" s="59">
        <v>149</v>
      </c>
      <c r="H18" s="59">
        <v>263</v>
      </c>
      <c r="I18" s="59">
        <v>4141</v>
      </c>
      <c r="J18" s="60">
        <v>6939</v>
      </c>
      <c r="K18" s="60">
        <v>3258</v>
      </c>
      <c r="L18" s="60">
        <v>3744</v>
      </c>
      <c r="M18" s="60">
        <v>13941</v>
      </c>
      <c r="N18" s="61">
        <v>934</v>
      </c>
      <c r="O18" s="61">
        <v>480</v>
      </c>
      <c r="P18" s="61">
        <v>175</v>
      </c>
      <c r="Q18" s="61">
        <v>1589</v>
      </c>
      <c r="R18" s="62">
        <v>840</v>
      </c>
      <c r="S18" s="62">
        <v>33</v>
      </c>
      <c r="T18" s="62">
        <v>372</v>
      </c>
      <c r="U18" s="62">
        <v>1245</v>
      </c>
      <c r="V18" s="63">
        <v>11704</v>
      </c>
      <c r="W18" s="63">
        <v>650</v>
      </c>
      <c r="X18" s="63">
        <v>4312</v>
      </c>
      <c r="Y18" s="63">
        <v>16666</v>
      </c>
      <c r="Z18" s="64">
        <v>12934</v>
      </c>
      <c r="AA18" s="64">
        <v>432</v>
      </c>
      <c r="AB18" s="64">
        <v>500</v>
      </c>
      <c r="AC18" s="64">
        <v>13866</v>
      </c>
      <c r="AD18" s="65">
        <v>8690</v>
      </c>
      <c r="AE18" s="65">
        <v>2208</v>
      </c>
      <c r="AF18" s="65">
        <v>20457</v>
      </c>
      <c r="AG18" s="65">
        <v>31355</v>
      </c>
      <c r="AH18" s="67">
        <v>1896</v>
      </c>
      <c r="AI18" s="67">
        <v>1058</v>
      </c>
      <c r="AJ18" s="67">
        <v>1719</v>
      </c>
      <c r="AK18" s="67">
        <v>4673</v>
      </c>
    </row>
    <row r="19" spans="1:37" s="95" customFormat="1" ht="13" x14ac:dyDescent="0.3">
      <c r="A19" s="39" t="s">
        <v>14</v>
      </c>
      <c r="B19" s="84">
        <v>2316952</v>
      </c>
      <c r="C19" s="84">
        <v>389723</v>
      </c>
      <c r="D19" s="85">
        <v>971272</v>
      </c>
      <c r="E19" s="86">
        <v>3677947</v>
      </c>
      <c r="F19" s="87">
        <v>292067</v>
      </c>
      <c r="G19" s="87">
        <v>15504</v>
      </c>
      <c r="H19" s="87">
        <v>14291</v>
      </c>
      <c r="I19" s="87">
        <v>321862</v>
      </c>
      <c r="J19" s="88">
        <v>672224</v>
      </c>
      <c r="K19" s="88">
        <v>161310</v>
      </c>
      <c r="L19" s="88">
        <v>204580</v>
      </c>
      <c r="M19" s="88">
        <v>1038114</v>
      </c>
      <c r="N19" s="89">
        <v>95872</v>
      </c>
      <c r="O19" s="89">
        <v>8580</v>
      </c>
      <c r="P19" s="89">
        <v>4786</v>
      </c>
      <c r="Q19" s="89">
        <v>109238</v>
      </c>
      <c r="R19" s="90">
        <v>35543</v>
      </c>
      <c r="S19" s="90">
        <v>19322</v>
      </c>
      <c r="T19" s="90">
        <v>22516</v>
      </c>
      <c r="U19" s="90">
        <v>77381</v>
      </c>
      <c r="V19" s="91">
        <v>777176</v>
      </c>
      <c r="W19" s="91">
        <v>104855</v>
      </c>
      <c r="X19" s="91">
        <v>441935</v>
      </c>
      <c r="Y19" s="91">
        <v>1323966</v>
      </c>
      <c r="Z19" s="92">
        <v>218937</v>
      </c>
      <c r="AA19" s="92">
        <v>15595</v>
      </c>
      <c r="AB19" s="92">
        <v>65596</v>
      </c>
      <c r="AC19" s="92">
        <v>300128</v>
      </c>
      <c r="AD19" s="93">
        <v>167841</v>
      </c>
      <c r="AE19" s="93">
        <v>57123</v>
      </c>
      <c r="AF19" s="93">
        <v>187272</v>
      </c>
      <c r="AG19" s="93">
        <v>412236</v>
      </c>
      <c r="AH19" s="94">
        <v>57292</v>
      </c>
      <c r="AI19" s="94">
        <v>7434</v>
      </c>
      <c r="AJ19" s="94">
        <v>30296</v>
      </c>
      <c r="AK19" s="94">
        <v>95022</v>
      </c>
    </row>
    <row r="20" spans="1:37" s="66" customFormat="1" ht="13" x14ac:dyDescent="0.3">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ht="13" x14ac:dyDescent="0.3">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5">
      <c r="A22" s="34" t="s">
        <v>16</v>
      </c>
      <c r="B22" s="44">
        <v>257356</v>
      </c>
      <c r="C22" s="44">
        <v>32996</v>
      </c>
      <c r="D22" s="45">
        <v>82661</v>
      </c>
      <c r="E22" s="46">
        <v>373013</v>
      </c>
      <c r="F22" s="59">
        <v>31262</v>
      </c>
      <c r="G22" s="59">
        <v>2733</v>
      </c>
      <c r="H22" s="59">
        <v>258</v>
      </c>
      <c r="I22" s="59">
        <v>34253</v>
      </c>
      <c r="J22" s="60">
        <v>147302</v>
      </c>
      <c r="K22" s="60">
        <v>29788</v>
      </c>
      <c r="L22" s="60">
        <v>63399</v>
      </c>
      <c r="M22" s="60">
        <v>240489</v>
      </c>
      <c r="N22" s="61">
        <v>40674</v>
      </c>
      <c r="O22" s="61">
        <v>111</v>
      </c>
      <c r="P22" s="61">
        <v>10</v>
      </c>
      <c r="Q22" s="61">
        <v>40795</v>
      </c>
      <c r="R22" s="62">
        <v>7661</v>
      </c>
      <c r="S22" s="62">
        <v>0</v>
      </c>
      <c r="T22" s="62">
        <v>15180</v>
      </c>
      <c r="U22" s="62">
        <v>22841</v>
      </c>
      <c r="V22" s="63">
        <v>24886</v>
      </c>
      <c r="W22" s="63">
        <v>266</v>
      </c>
      <c r="X22" s="63">
        <v>2544</v>
      </c>
      <c r="Y22" s="63">
        <v>27696</v>
      </c>
      <c r="Z22" s="64">
        <v>2322</v>
      </c>
      <c r="AA22" s="64">
        <v>7</v>
      </c>
      <c r="AB22" s="64">
        <v>313</v>
      </c>
      <c r="AC22" s="64">
        <v>2642</v>
      </c>
      <c r="AD22" s="65">
        <v>2696</v>
      </c>
      <c r="AE22" s="65">
        <v>56</v>
      </c>
      <c r="AF22" s="65">
        <v>720</v>
      </c>
      <c r="AG22" s="65">
        <v>3472</v>
      </c>
      <c r="AH22" s="67">
        <v>553</v>
      </c>
      <c r="AI22" s="67">
        <v>35</v>
      </c>
      <c r="AJ22" s="67">
        <v>237</v>
      </c>
      <c r="AK22" s="67">
        <v>825</v>
      </c>
    </row>
    <row r="23" spans="1:37" s="66" customFormat="1" x14ac:dyDescent="0.25">
      <c r="A23" s="34" t="s">
        <v>17</v>
      </c>
      <c r="B23" s="44">
        <v>134903</v>
      </c>
      <c r="C23" s="44">
        <v>12695</v>
      </c>
      <c r="D23" s="45">
        <v>9376</v>
      </c>
      <c r="E23" s="46">
        <v>156974</v>
      </c>
      <c r="F23" s="59">
        <v>79585</v>
      </c>
      <c r="G23" s="59">
        <v>749</v>
      </c>
      <c r="H23" s="59">
        <v>1</v>
      </c>
      <c r="I23" s="59">
        <v>80335</v>
      </c>
      <c r="J23" s="60">
        <v>43682</v>
      </c>
      <c r="K23" s="60">
        <v>11902</v>
      </c>
      <c r="L23" s="60">
        <v>9353</v>
      </c>
      <c r="M23" s="60">
        <v>64937</v>
      </c>
      <c r="N23" s="61">
        <v>1</v>
      </c>
      <c r="O23" s="61">
        <v>0</v>
      </c>
      <c r="P23" s="61">
        <v>0</v>
      </c>
      <c r="Q23" s="61">
        <v>1</v>
      </c>
      <c r="R23" s="62">
        <v>4030</v>
      </c>
      <c r="S23" s="62">
        <v>0</v>
      </c>
      <c r="T23" s="62">
        <v>0</v>
      </c>
      <c r="U23" s="62">
        <v>4030</v>
      </c>
      <c r="V23" s="63">
        <v>6006</v>
      </c>
      <c r="W23" s="63">
        <v>0</v>
      </c>
      <c r="X23" s="63">
        <v>0</v>
      </c>
      <c r="Y23" s="63">
        <v>6006</v>
      </c>
      <c r="Z23" s="64">
        <v>333</v>
      </c>
      <c r="AA23" s="64">
        <v>0</v>
      </c>
      <c r="AB23" s="64">
        <v>0</v>
      </c>
      <c r="AC23" s="64">
        <v>333</v>
      </c>
      <c r="AD23" s="65">
        <v>1251</v>
      </c>
      <c r="AE23" s="65">
        <v>44</v>
      </c>
      <c r="AF23" s="65">
        <v>22</v>
      </c>
      <c r="AG23" s="65">
        <v>1317</v>
      </c>
      <c r="AH23" s="67">
        <v>15</v>
      </c>
      <c r="AI23" s="67">
        <v>0</v>
      </c>
      <c r="AJ23" s="67">
        <v>0</v>
      </c>
      <c r="AK23" s="67">
        <v>15</v>
      </c>
    </row>
    <row r="24" spans="1:37" s="66" customFormat="1" x14ac:dyDescent="0.25">
      <c r="A24" s="34" t="s">
        <v>18</v>
      </c>
      <c r="B24" s="44">
        <v>558067</v>
      </c>
      <c r="C24" s="44">
        <v>106266</v>
      </c>
      <c r="D24" s="45">
        <v>208642</v>
      </c>
      <c r="E24" s="46">
        <v>872975</v>
      </c>
      <c r="F24" s="59">
        <v>50502</v>
      </c>
      <c r="G24" s="59">
        <v>1576</v>
      </c>
      <c r="H24" s="59">
        <v>2501</v>
      </c>
      <c r="I24" s="59">
        <v>54579</v>
      </c>
      <c r="J24" s="60">
        <v>206548</v>
      </c>
      <c r="K24" s="60">
        <v>35413</v>
      </c>
      <c r="L24" s="60">
        <v>43935</v>
      </c>
      <c r="M24" s="60">
        <v>285896</v>
      </c>
      <c r="N24" s="61">
        <v>712</v>
      </c>
      <c r="O24" s="61">
        <v>23</v>
      </c>
      <c r="P24" s="61">
        <v>1</v>
      </c>
      <c r="Q24" s="61">
        <v>736</v>
      </c>
      <c r="R24" s="62">
        <v>907</v>
      </c>
      <c r="S24" s="62">
        <v>0</v>
      </c>
      <c r="T24" s="62">
        <v>77</v>
      </c>
      <c r="U24" s="62">
        <v>984</v>
      </c>
      <c r="V24" s="63">
        <v>275901</v>
      </c>
      <c r="W24" s="63">
        <v>67392</v>
      </c>
      <c r="X24" s="63">
        <v>160622</v>
      </c>
      <c r="Y24" s="63">
        <v>503915</v>
      </c>
      <c r="Z24" s="64">
        <v>15753</v>
      </c>
      <c r="AA24" s="64">
        <v>55</v>
      </c>
      <c r="AB24" s="64">
        <v>327</v>
      </c>
      <c r="AC24" s="64">
        <v>16135</v>
      </c>
      <c r="AD24" s="65">
        <v>6730</v>
      </c>
      <c r="AE24" s="65">
        <v>1467</v>
      </c>
      <c r="AF24" s="65">
        <v>907</v>
      </c>
      <c r="AG24" s="65">
        <v>9104</v>
      </c>
      <c r="AH24" s="67">
        <v>1014</v>
      </c>
      <c r="AI24" s="67">
        <v>340</v>
      </c>
      <c r="AJ24" s="67">
        <v>272</v>
      </c>
      <c r="AK24" s="67">
        <v>1626</v>
      </c>
    </row>
    <row r="25" spans="1:37" s="95" customFormat="1" ht="13" x14ac:dyDescent="0.3">
      <c r="A25" s="39" t="s">
        <v>19</v>
      </c>
      <c r="B25" s="84">
        <v>950326</v>
      </c>
      <c r="C25" s="84">
        <v>151957</v>
      </c>
      <c r="D25" s="85">
        <v>300679</v>
      </c>
      <c r="E25" s="86">
        <v>1402962</v>
      </c>
      <c r="F25" s="87">
        <v>161349</v>
      </c>
      <c r="G25" s="87">
        <v>5058</v>
      </c>
      <c r="H25" s="87">
        <v>2760</v>
      </c>
      <c r="I25" s="87">
        <v>169167</v>
      </c>
      <c r="J25" s="88">
        <v>397532</v>
      </c>
      <c r="K25" s="88">
        <v>77103</v>
      </c>
      <c r="L25" s="88">
        <v>116687</v>
      </c>
      <c r="M25" s="88">
        <v>591322</v>
      </c>
      <c r="N25" s="89">
        <v>41387</v>
      </c>
      <c r="O25" s="89">
        <v>134</v>
      </c>
      <c r="P25" s="89">
        <v>11</v>
      </c>
      <c r="Q25" s="89">
        <v>41532</v>
      </c>
      <c r="R25" s="90">
        <v>12598</v>
      </c>
      <c r="S25" s="90">
        <v>0</v>
      </c>
      <c r="T25" s="90">
        <v>15257</v>
      </c>
      <c r="U25" s="90">
        <v>27855</v>
      </c>
      <c r="V25" s="91">
        <v>306793</v>
      </c>
      <c r="W25" s="91">
        <v>67658</v>
      </c>
      <c r="X25" s="91">
        <v>163166</v>
      </c>
      <c r="Y25" s="91">
        <v>537617</v>
      </c>
      <c r="Z25" s="92">
        <v>18408</v>
      </c>
      <c r="AA25" s="92">
        <v>62</v>
      </c>
      <c r="AB25" s="92">
        <v>640</v>
      </c>
      <c r="AC25" s="92">
        <v>19110</v>
      </c>
      <c r="AD25" s="93">
        <v>10677</v>
      </c>
      <c r="AE25" s="93">
        <v>1567</v>
      </c>
      <c r="AF25" s="93">
        <v>1649</v>
      </c>
      <c r="AG25" s="93">
        <v>13893</v>
      </c>
      <c r="AH25" s="94">
        <v>1582</v>
      </c>
      <c r="AI25" s="94">
        <v>375</v>
      </c>
      <c r="AJ25" s="94">
        <v>509</v>
      </c>
      <c r="AK25" s="94">
        <v>2466</v>
      </c>
    </row>
    <row r="26" spans="1:37" s="66" customFormat="1" x14ac:dyDescent="0.25">
      <c r="A26" s="34" t="s">
        <v>4</v>
      </c>
      <c r="B26" s="44">
        <v>262013</v>
      </c>
      <c r="C26" s="44">
        <v>39007</v>
      </c>
      <c r="D26" s="45">
        <v>83019</v>
      </c>
      <c r="E26" s="46">
        <v>384039</v>
      </c>
      <c r="F26" s="59">
        <v>29787</v>
      </c>
      <c r="G26" s="59">
        <v>2595</v>
      </c>
      <c r="H26" s="59">
        <v>412</v>
      </c>
      <c r="I26" s="59">
        <v>32794</v>
      </c>
      <c r="J26" s="60">
        <v>148760</v>
      </c>
      <c r="K26" s="60">
        <v>35876</v>
      </c>
      <c r="L26" s="60">
        <v>63728</v>
      </c>
      <c r="M26" s="60">
        <v>248364</v>
      </c>
      <c r="N26" s="61">
        <v>45508</v>
      </c>
      <c r="O26" s="61">
        <v>109</v>
      </c>
      <c r="P26" s="61">
        <v>11</v>
      </c>
      <c r="Q26" s="61">
        <v>45628</v>
      </c>
      <c r="R26" s="62">
        <v>7743</v>
      </c>
      <c r="S26" s="62">
        <v>0</v>
      </c>
      <c r="T26" s="62">
        <v>15118</v>
      </c>
      <c r="U26" s="62">
        <v>22861</v>
      </c>
      <c r="V26" s="63">
        <v>25086</v>
      </c>
      <c r="W26" s="63">
        <v>273</v>
      </c>
      <c r="X26" s="63">
        <v>2471</v>
      </c>
      <c r="Y26" s="63">
        <v>27830</v>
      </c>
      <c r="Z26" s="64">
        <v>2167</v>
      </c>
      <c r="AA26" s="64">
        <v>7</v>
      </c>
      <c r="AB26" s="64">
        <v>352</v>
      </c>
      <c r="AC26" s="64">
        <v>2526</v>
      </c>
      <c r="AD26" s="65">
        <v>2453</v>
      </c>
      <c r="AE26" s="65">
        <v>112</v>
      </c>
      <c r="AF26" s="65">
        <v>720</v>
      </c>
      <c r="AG26" s="65">
        <v>3285</v>
      </c>
      <c r="AH26" s="67">
        <v>509</v>
      </c>
      <c r="AI26" s="67">
        <v>35</v>
      </c>
      <c r="AJ26" s="67">
        <v>207</v>
      </c>
      <c r="AK26" s="67">
        <v>751</v>
      </c>
    </row>
    <row r="27" spans="1:37" s="66" customFormat="1" x14ac:dyDescent="0.25">
      <c r="A27" s="34" t="s">
        <v>20</v>
      </c>
      <c r="B27" s="44">
        <v>126726</v>
      </c>
      <c r="C27" s="44">
        <v>11193</v>
      </c>
      <c r="D27" s="45">
        <v>9458</v>
      </c>
      <c r="E27" s="46">
        <v>147377</v>
      </c>
      <c r="F27" s="59">
        <v>74767</v>
      </c>
      <c r="G27" s="59">
        <v>767</v>
      </c>
      <c r="H27" s="59">
        <v>0</v>
      </c>
      <c r="I27" s="59">
        <v>75534</v>
      </c>
      <c r="J27" s="60">
        <v>40752</v>
      </c>
      <c r="K27" s="60">
        <v>10381</v>
      </c>
      <c r="L27" s="60">
        <v>9303</v>
      </c>
      <c r="M27" s="60">
        <v>60436</v>
      </c>
      <c r="N27" s="61">
        <v>1</v>
      </c>
      <c r="O27" s="61">
        <v>1</v>
      </c>
      <c r="P27" s="61">
        <v>0</v>
      </c>
      <c r="Q27" s="61">
        <v>2</v>
      </c>
      <c r="R27" s="62">
        <v>4125</v>
      </c>
      <c r="S27" s="62">
        <v>0</v>
      </c>
      <c r="T27" s="62">
        <v>101</v>
      </c>
      <c r="U27" s="62">
        <v>4226</v>
      </c>
      <c r="V27" s="63">
        <v>5354</v>
      </c>
      <c r="W27" s="63">
        <v>0</v>
      </c>
      <c r="X27" s="63">
        <v>0</v>
      </c>
      <c r="Y27" s="63">
        <v>5354</v>
      </c>
      <c r="Z27" s="64">
        <v>441</v>
      </c>
      <c r="AA27" s="64">
        <v>0</v>
      </c>
      <c r="AB27" s="64">
        <v>32</v>
      </c>
      <c r="AC27" s="64">
        <v>473</v>
      </c>
      <c r="AD27" s="65">
        <v>1273</v>
      </c>
      <c r="AE27" s="65">
        <v>44</v>
      </c>
      <c r="AF27" s="65">
        <v>22</v>
      </c>
      <c r="AG27" s="65">
        <v>1339</v>
      </c>
      <c r="AH27" s="67">
        <v>13</v>
      </c>
      <c r="AI27" s="67">
        <v>0</v>
      </c>
      <c r="AJ27" s="67">
        <v>0</v>
      </c>
      <c r="AK27" s="67">
        <v>13</v>
      </c>
    </row>
    <row r="28" spans="1:37" s="66" customFormat="1" x14ac:dyDescent="0.25">
      <c r="A28" s="34" t="s">
        <v>21</v>
      </c>
      <c r="B28" s="44">
        <v>556109</v>
      </c>
      <c r="C28" s="44">
        <v>110536</v>
      </c>
      <c r="D28" s="45">
        <v>227646</v>
      </c>
      <c r="E28" s="46">
        <v>894291</v>
      </c>
      <c r="F28" s="59">
        <v>55541</v>
      </c>
      <c r="G28" s="59">
        <v>1604</v>
      </c>
      <c r="H28" s="59">
        <v>2005</v>
      </c>
      <c r="I28" s="59">
        <v>59150</v>
      </c>
      <c r="J28" s="60">
        <v>198157</v>
      </c>
      <c r="K28" s="60">
        <v>36047</v>
      </c>
      <c r="L28" s="60">
        <v>47628</v>
      </c>
      <c r="M28" s="60">
        <v>281832</v>
      </c>
      <c r="N28" s="61">
        <v>587</v>
      </c>
      <c r="O28" s="61">
        <v>25</v>
      </c>
      <c r="P28" s="61">
        <v>0</v>
      </c>
      <c r="Q28" s="61">
        <v>612</v>
      </c>
      <c r="R28" s="62">
        <v>1068</v>
      </c>
      <c r="S28" s="62">
        <v>3279</v>
      </c>
      <c r="T28" s="62">
        <v>267</v>
      </c>
      <c r="U28" s="62">
        <v>4614</v>
      </c>
      <c r="V28" s="63">
        <v>277756</v>
      </c>
      <c r="W28" s="63">
        <v>67260</v>
      </c>
      <c r="X28" s="63">
        <v>176363</v>
      </c>
      <c r="Y28" s="63">
        <v>521379</v>
      </c>
      <c r="Z28" s="64">
        <v>15015</v>
      </c>
      <c r="AA28" s="64">
        <v>137</v>
      </c>
      <c r="AB28" s="64">
        <v>208</v>
      </c>
      <c r="AC28" s="64">
        <v>15360</v>
      </c>
      <c r="AD28" s="65">
        <v>6878</v>
      </c>
      <c r="AE28" s="65">
        <v>1859</v>
      </c>
      <c r="AF28" s="65">
        <v>925</v>
      </c>
      <c r="AG28" s="65">
        <v>9662</v>
      </c>
      <c r="AH28" s="67">
        <v>1107</v>
      </c>
      <c r="AI28" s="67">
        <v>325</v>
      </c>
      <c r="AJ28" s="67">
        <v>250</v>
      </c>
      <c r="AK28" s="67">
        <v>1682</v>
      </c>
    </row>
    <row r="29" spans="1:37" s="95" customFormat="1" ht="13" x14ac:dyDescent="0.3">
      <c r="A29" s="39" t="s">
        <v>22</v>
      </c>
      <c r="B29" s="84">
        <v>944848</v>
      </c>
      <c r="C29" s="84">
        <v>160736</v>
      </c>
      <c r="D29" s="85">
        <v>320123</v>
      </c>
      <c r="E29" s="86">
        <v>1425707</v>
      </c>
      <c r="F29" s="87">
        <v>160095</v>
      </c>
      <c r="G29" s="87">
        <v>4966</v>
      </c>
      <c r="H29" s="87">
        <v>2417</v>
      </c>
      <c r="I29" s="87">
        <v>167478</v>
      </c>
      <c r="J29" s="88">
        <v>387669</v>
      </c>
      <c r="K29" s="88">
        <v>82304</v>
      </c>
      <c r="L29" s="88">
        <v>120659</v>
      </c>
      <c r="M29" s="88">
        <v>590632</v>
      </c>
      <c r="N29" s="89">
        <v>46096</v>
      </c>
      <c r="O29" s="89">
        <v>135</v>
      </c>
      <c r="P29" s="89">
        <v>11</v>
      </c>
      <c r="Q29" s="89">
        <v>46242</v>
      </c>
      <c r="R29" s="90">
        <v>12936</v>
      </c>
      <c r="S29" s="90">
        <v>3279</v>
      </c>
      <c r="T29" s="90">
        <v>15486</v>
      </c>
      <c r="U29" s="90">
        <v>31701</v>
      </c>
      <c r="V29" s="91">
        <v>308196</v>
      </c>
      <c r="W29" s="91">
        <v>67533</v>
      </c>
      <c r="X29" s="91">
        <v>178834</v>
      </c>
      <c r="Y29" s="91">
        <v>554563</v>
      </c>
      <c r="Z29" s="92">
        <v>17623</v>
      </c>
      <c r="AA29" s="92">
        <v>144</v>
      </c>
      <c r="AB29" s="92">
        <v>592</v>
      </c>
      <c r="AC29" s="92">
        <v>18359</v>
      </c>
      <c r="AD29" s="93">
        <v>10604</v>
      </c>
      <c r="AE29" s="93">
        <v>2015</v>
      </c>
      <c r="AF29" s="93">
        <v>1667</v>
      </c>
      <c r="AG29" s="93">
        <v>14286</v>
      </c>
      <c r="AH29" s="94">
        <v>1629</v>
      </c>
      <c r="AI29" s="94">
        <v>360</v>
      </c>
      <c r="AJ29" s="94">
        <v>457</v>
      </c>
      <c r="AK29" s="94">
        <v>2446</v>
      </c>
    </row>
    <row r="30" spans="1:37" s="66" customFormat="1" ht="13" x14ac:dyDescent="0.3">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ht="13" x14ac:dyDescent="0.3">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5">
      <c r="A32" s="34" t="s">
        <v>24</v>
      </c>
      <c r="B32" s="44">
        <v>1378918</v>
      </c>
      <c r="C32" s="44">
        <v>227144</v>
      </c>
      <c r="D32" s="45">
        <v>541769</v>
      </c>
      <c r="E32" s="46">
        <v>2147831</v>
      </c>
      <c r="F32" s="59">
        <v>114666</v>
      </c>
      <c r="G32" s="59">
        <v>4352</v>
      </c>
      <c r="H32" s="59">
        <v>4444</v>
      </c>
      <c r="I32" s="59">
        <v>123462</v>
      </c>
      <c r="J32" s="60">
        <v>433918</v>
      </c>
      <c r="K32" s="60">
        <v>107178</v>
      </c>
      <c r="L32" s="60">
        <v>110465</v>
      </c>
      <c r="M32" s="60">
        <v>651561</v>
      </c>
      <c r="N32" s="61">
        <v>54251</v>
      </c>
      <c r="O32" s="61">
        <v>192</v>
      </c>
      <c r="P32" s="61">
        <v>1324</v>
      </c>
      <c r="Q32" s="61">
        <v>55767</v>
      </c>
      <c r="R32" s="62">
        <v>22066</v>
      </c>
      <c r="S32" s="62">
        <v>13759</v>
      </c>
      <c r="T32" s="62">
        <v>9856</v>
      </c>
      <c r="U32" s="62">
        <v>45681</v>
      </c>
      <c r="V32" s="63">
        <v>616184</v>
      </c>
      <c r="W32" s="63">
        <v>73830</v>
      </c>
      <c r="X32" s="63">
        <v>333426</v>
      </c>
      <c r="Y32" s="63">
        <v>1023440</v>
      </c>
      <c r="Z32" s="64">
        <v>88432</v>
      </c>
      <c r="AA32" s="64">
        <v>9743</v>
      </c>
      <c r="AB32" s="64">
        <v>29688</v>
      </c>
      <c r="AC32" s="64">
        <v>127863</v>
      </c>
      <c r="AD32" s="65">
        <v>34184</v>
      </c>
      <c r="AE32" s="65">
        <v>17353</v>
      </c>
      <c r="AF32" s="65">
        <v>47690</v>
      </c>
      <c r="AG32" s="65">
        <v>99227</v>
      </c>
      <c r="AH32" s="67">
        <v>15217</v>
      </c>
      <c r="AI32" s="67">
        <v>737</v>
      </c>
      <c r="AJ32" s="67">
        <v>4876</v>
      </c>
      <c r="AK32" s="67">
        <v>20830</v>
      </c>
    </row>
    <row r="33" spans="1:50" s="66" customFormat="1" x14ac:dyDescent="0.25">
      <c r="A33" s="34" t="s">
        <v>47</v>
      </c>
      <c r="B33" s="44">
        <v>232851</v>
      </c>
      <c r="C33" s="44">
        <v>57161</v>
      </c>
      <c r="D33" s="45">
        <v>170268</v>
      </c>
      <c r="E33" s="46">
        <v>460280</v>
      </c>
      <c r="F33" s="59">
        <v>41940</v>
      </c>
      <c r="G33" s="59">
        <v>4349</v>
      </c>
      <c r="H33" s="59">
        <v>2831</v>
      </c>
      <c r="I33" s="59">
        <v>49120</v>
      </c>
      <c r="J33" s="60">
        <v>45840</v>
      </c>
      <c r="K33" s="60">
        <v>17527</v>
      </c>
      <c r="L33" s="60">
        <v>41035</v>
      </c>
      <c r="M33" s="60">
        <v>104402</v>
      </c>
      <c r="N33" s="61">
        <v>9314</v>
      </c>
      <c r="O33" s="61">
        <v>284</v>
      </c>
      <c r="P33" s="61">
        <v>674</v>
      </c>
      <c r="Q33" s="61">
        <v>10272</v>
      </c>
      <c r="R33" s="62">
        <v>3785</v>
      </c>
      <c r="S33" s="62">
        <v>5395</v>
      </c>
      <c r="T33" s="62">
        <v>4545</v>
      </c>
      <c r="U33" s="62">
        <v>13725</v>
      </c>
      <c r="V33" s="63">
        <v>43581</v>
      </c>
      <c r="W33" s="63">
        <v>5200</v>
      </c>
      <c r="X33" s="63">
        <v>45832</v>
      </c>
      <c r="Y33" s="63">
        <v>94613</v>
      </c>
      <c r="Z33" s="64">
        <v>32951</v>
      </c>
      <c r="AA33" s="64">
        <v>836</v>
      </c>
      <c r="AB33" s="64">
        <v>10241</v>
      </c>
      <c r="AC33" s="64">
        <v>44028</v>
      </c>
      <c r="AD33" s="65">
        <v>41971</v>
      </c>
      <c r="AE33" s="65">
        <v>21025</v>
      </c>
      <c r="AF33" s="65">
        <v>53633</v>
      </c>
      <c r="AG33" s="65">
        <v>116629</v>
      </c>
      <c r="AH33" s="67">
        <v>13469</v>
      </c>
      <c r="AI33" s="67">
        <v>2545</v>
      </c>
      <c r="AJ33" s="67">
        <v>11477</v>
      </c>
      <c r="AK33" s="67">
        <v>27491</v>
      </c>
    </row>
    <row r="34" spans="1:50" s="66" customFormat="1" x14ac:dyDescent="0.25">
      <c r="A34" s="34" t="s">
        <v>25</v>
      </c>
      <c r="B34" s="44">
        <v>64173</v>
      </c>
      <c r="C34" s="44">
        <v>5594</v>
      </c>
      <c r="D34" s="45">
        <v>35986</v>
      </c>
      <c r="E34" s="46">
        <v>105753</v>
      </c>
      <c r="F34" s="59">
        <v>8246</v>
      </c>
      <c r="G34" s="59">
        <v>342</v>
      </c>
      <c r="H34" s="59">
        <v>334</v>
      </c>
      <c r="I34" s="59">
        <v>8922</v>
      </c>
      <c r="J34" s="60">
        <v>11904</v>
      </c>
      <c r="K34" s="60">
        <v>1440</v>
      </c>
      <c r="L34" s="60">
        <v>2351</v>
      </c>
      <c r="M34" s="60">
        <v>15695</v>
      </c>
      <c r="N34" s="61">
        <v>11890</v>
      </c>
      <c r="O34" s="61">
        <v>1555</v>
      </c>
      <c r="P34" s="61">
        <v>496</v>
      </c>
      <c r="Q34" s="61">
        <v>13941</v>
      </c>
      <c r="R34" s="62">
        <v>902</v>
      </c>
      <c r="S34" s="62">
        <v>557</v>
      </c>
      <c r="T34" s="62">
        <v>281</v>
      </c>
      <c r="U34" s="62">
        <v>1740</v>
      </c>
      <c r="V34" s="63">
        <v>9018</v>
      </c>
      <c r="W34" s="63">
        <v>492</v>
      </c>
      <c r="X34" s="63">
        <v>3761</v>
      </c>
      <c r="Y34" s="63">
        <v>13271</v>
      </c>
      <c r="Z34" s="64">
        <v>9523</v>
      </c>
      <c r="AA34" s="64">
        <v>111</v>
      </c>
      <c r="AB34" s="64">
        <v>554</v>
      </c>
      <c r="AC34" s="64">
        <v>10188</v>
      </c>
      <c r="AD34" s="65">
        <v>10965</v>
      </c>
      <c r="AE34" s="65">
        <v>996</v>
      </c>
      <c r="AF34" s="65">
        <v>28124</v>
      </c>
      <c r="AG34" s="65">
        <v>40085</v>
      </c>
      <c r="AH34" s="67">
        <v>1725</v>
      </c>
      <c r="AI34" s="67">
        <v>101</v>
      </c>
      <c r="AJ34" s="67">
        <v>85</v>
      </c>
      <c r="AK34" s="67">
        <v>1911</v>
      </c>
    </row>
    <row r="35" spans="1:50" s="66" customFormat="1" x14ac:dyDescent="0.25">
      <c r="A35" s="34" t="s">
        <v>26</v>
      </c>
      <c r="B35" s="44">
        <v>10613</v>
      </c>
      <c r="C35" s="44">
        <v>1142</v>
      </c>
      <c r="D35" s="45">
        <v>6306</v>
      </c>
      <c r="E35" s="46">
        <v>18061</v>
      </c>
      <c r="F35" s="59">
        <v>2968</v>
      </c>
      <c r="G35" s="59">
        <v>102</v>
      </c>
      <c r="H35" s="59">
        <v>814</v>
      </c>
      <c r="I35" s="59">
        <v>3884</v>
      </c>
      <c r="J35" s="60">
        <v>3867</v>
      </c>
      <c r="K35" s="60">
        <v>633</v>
      </c>
      <c r="L35" s="60">
        <v>226</v>
      </c>
      <c r="M35" s="60">
        <v>4726</v>
      </c>
      <c r="N35" s="61">
        <v>0</v>
      </c>
      <c r="O35" s="61">
        <v>0</v>
      </c>
      <c r="P35" s="61">
        <v>3</v>
      </c>
      <c r="Q35" s="61">
        <v>3</v>
      </c>
      <c r="R35" s="62">
        <v>52</v>
      </c>
      <c r="S35" s="62">
        <v>247</v>
      </c>
      <c r="T35" s="62">
        <v>41</v>
      </c>
      <c r="U35" s="62">
        <v>340</v>
      </c>
      <c r="V35" s="63">
        <v>1485</v>
      </c>
      <c r="W35" s="63">
        <v>100</v>
      </c>
      <c r="X35" s="63">
        <v>4063</v>
      </c>
      <c r="Y35" s="63">
        <v>5648</v>
      </c>
      <c r="Z35" s="64">
        <v>36</v>
      </c>
      <c r="AA35" s="64">
        <v>40</v>
      </c>
      <c r="AB35" s="64">
        <v>35</v>
      </c>
      <c r="AC35" s="64">
        <v>111</v>
      </c>
      <c r="AD35" s="65">
        <v>1804</v>
      </c>
      <c r="AE35" s="65">
        <v>20</v>
      </c>
      <c r="AF35" s="65">
        <v>791</v>
      </c>
      <c r="AG35" s="65">
        <v>2615</v>
      </c>
      <c r="AH35" s="67">
        <v>401</v>
      </c>
      <c r="AI35" s="67">
        <v>0</v>
      </c>
      <c r="AJ35" s="67">
        <v>333</v>
      </c>
      <c r="AK35" s="67">
        <v>734</v>
      </c>
    </row>
    <row r="36" spans="1:50" s="66" customFormat="1" x14ac:dyDescent="0.25">
      <c r="A36" s="34" t="s">
        <v>27</v>
      </c>
      <c r="B36" s="44">
        <v>36223</v>
      </c>
      <c r="C36" s="44">
        <v>6350</v>
      </c>
      <c r="D36" s="45">
        <v>38998</v>
      </c>
      <c r="E36" s="46">
        <v>81571</v>
      </c>
      <c r="F36" s="59">
        <v>7850</v>
      </c>
      <c r="G36" s="59">
        <v>353</v>
      </c>
      <c r="H36" s="59">
        <v>416</v>
      </c>
      <c r="I36" s="59">
        <v>8619</v>
      </c>
      <c r="J36" s="60">
        <v>6706</v>
      </c>
      <c r="K36" s="60">
        <v>2621</v>
      </c>
      <c r="L36" s="60">
        <v>6672</v>
      </c>
      <c r="M36" s="60">
        <v>15999</v>
      </c>
      <c r="N36" s="61">
        <v>41</v>
      </c>
      <c r="O36" s="61">
        <v>57</v>
      </c>
      <c r="P36" s="61">
        <v>74</v>
      </c>
      <c r="Q36" s="61">
        <v>172</v>
      </c>
      <c r="R36" s="62">
        <v>274</v>
      </c>
      <c r="S36" s="62">
        <v>194</v>
      </c>
      <c r="T36" s="62">
        <v>410</v>
      </c>
      <c r="U36" s="62">
        <v>878</v>
      </c>
      <c r="V36" s="63">
        <v>10040</v>
      </c>
      <c r="W36" s="63">
        <v>1515</v>
      </c>
      <c r="X36" s="63">
        <v>11196</v>
      </c>
      <c r="Y36" s="63">
        <v>22751</v>
      </c>
      <c r="Z36" s="64">
        <v>5447</v>
      </c>
      <c r="AA36" s="64">
        <v>225</v>
      </c>
      <c r="AB36" s="64">
        <v>2134</v>
      </c>
      <c r="AC36" s="64">
        <v>7806</v>
      </c>
      <c r="AD36" s="65">
        <v>4391</v>
      </c>
      <c r="AE36" s="65">
        <v>717</v>
      </c>
      <c r="AF36" s="65">
        <v>16740</v>
      </c>
      <c r="AG36" s="65">
        <v>21848</v>
      </c>
      <c r="AH36" s="67">
        <v>1474</v>
      </c>
      <c r="AI36" s="67">
        <v>668</v>
      </c>
      <c r="AJ36" s="67">
        <v>1356</v>
      </c>
      <c r="AK36" s="67">
        <v>3498</v>
      </c>
    </row>
    <row r="37" spans="1:50" s="66" customFormat="1" x14ac:dyDescent="0.25">
      <c r="A37" s="34" t="s">
        <v>28</v>
      </c>
      <c r="B37" s="44">
        <v>7105</v>
      </c>
      <c r="C37" s="44">
        <v>2343</v>
      </c>
      <c r="D37" s="45">
        <v>4399</v>
      </c>
      <c r="E37" s="46">
        <v>13847</v>
      </c>
      <c r="F37" s="59">
        <v>1311</v>
      </c>
      <c r="G37" s="59">
        <v>942</v>
      </c>
      <c r="H37" s="59">
        <v>318</v>
      </c>
      <c r="I37" s="59">
        <v>2571</v>
      </c>
      <c r="J37" s="60">
        <v>938</v>
      </c>
      <c r="K37" s="60">
        <v>242</v>
      </c>
      <c r="L37" s="60">
        <v>1150</v>
      </c>
      <c r="M37" s="60">
        <v>2330</v>
      </c>
      <c r="N37" s="61">
        <v>168</v>
      </c>
      <c r="O37" s="61">
        <v>5</v>
      </c>
      <c r="P37" s="61">
        <v>3</v>
      </c>
      <c r="Q37" s="61">
        <v>176</v>
      </c>
      <c r="R37" s="62">
        <v>543</v>
      </c>
      <c r="S37" s="62">
        <v>16</v>
      </c>
      <c r="T37" s="62">
        <v>910</v>
      </c>
      <c r="U37" s="62">
        <v>1469</v>
      </c>
      <c r="V37" s="63">
        <v>794</v>
      </c>
      <c r="W37" s="63">
        <v>53</v>
      </c>
      <c r="X37" s="63">
        <v>924</v>
      </c>
      <c r="Y37" s="63">
        <v>1771</v>
      </c>
      <c r="Z37" s="64">
        <v>2095</v>
      </c>
      <c r="AA37" s="64">
        <v>598</v>
      </c>
      <c r="AB37" s="64">
        <v>502</v>
      </c>
      <c r="AC37" s="64">
        <v>3195</v>
      </c>
      <c r="AD37" s="65">
        <v>846</v>
      </c>
      <c r="AE37" s="65">
        <v>335</v>
      </c>
      <c r="AF37" s="65">
        <v>307</v>
      </c>
      <c r="AG37" s="65">
        <v>1488</v>
      </c>
      <c r="AH37" s="67">
        <v>410</v>
      </c>
      <c r="AI37" s="67">
        <v>152</v>
      </c>
      <c r="AJ37" s="67">
        <v>285</v>
      </c>
      <c r="AK37" s="67">
        <v>847</v>
      </c>
    </row>
    <row r="38" spans="1:50" s="66" customFormat="1" x14ac:dyDescent="0.25">
      <c r="A38" s="34" t="s">
        <v>29</v>
      </c>
      <c r="B38" s="44">
        <v>68421</v>
      </c>
      <c r="C38" s="44">
        <v>8013</v>
      </c>
      <c r="D38" s="45">
        <v>12036</v>
      </c>
      <c r="E38" s="46">
        <v>88470</v>
      </c>
      <c r="F38" s="59">
        <v>14266</v>
      </c>
      <c r="G38" s="59">
        <v>808</v>
      </c>
      <c r="H38" s="59">
        <v>492</v>
      </c>
      <c r="I38" s="59">
        <v>15566</v>
      </c>
      <c r="J38" s="60">
        <v>11261</v>
      </c>
      <c r="K38" s="60">
        <v>2175</v>
      </c>
      <c r="L38" s="60">
        <v>3593</v>
      </c>
      <c r="M38" s="60">
        <v>17029</v>
      </c>
      <c r="N38" s="61">
        <v>9524</v>
      </c>
      <c r="O38" s="61">
        <v>1042</v>
      </c>
      <c r="P38" s="61">
        <v>277</v>
      </c>
      <c r="Q38" s="61">
        <v>10843</v>
      </c>
      <c r="R38" s="62">
        <v>634</v>
      </c>
      <c r="S38" s="62">
        <v>1163</v>
      </c>
      <c r="T38" s="62">
        <v>164</v>
      </c>
      <c r="U38" s="62">
        <v>1961</v>
      </c>
      <c r="V38" s="63">
        <v>9929</v>
      </c>
      <c r="W38" s="63">
        <v>1083</v>
      </c>
      <c r="X38" s="63">
        <v>1701</v>
      </c>
      <c r="Y38" s="63">
        <v>12713</v>
      </c>
      <c r="Z38" s="64">
        <v>16430</v>
      </c>
      <c r="AA38" s="64">
        <v>285</v>
      </c>
      <c r="AB38" s="64">
        <v>2696</v>
      </c>
      <c r="AC38" s="64">
        <v>19411</v>
      </c>
      <c r="AD38" s="65">
        <v>4676</v>
      </c>
      <c r="AE38" s="65">
        <v>1265</v>
      </c>
      <c r="AF38" s="65">
        <v>2717</v>
      </c>
      <c r="AG38" s="65">
        <v>8658</v>
      </c>
      <c r="AH38" s="67">
        <v>1701</v>
      </c>
      <c r="AI38" s="67">
        <v>192</v>
      </c>
      <c r="AJ38" s="67">
        <v>396</v>
      </c>
      <c r="AK38" s="67">
        <v>2289</v>
      </c>
    </row>
    <row r="39" spans="1:50" s="66" customFormat="1" x14ac:dyDescent="0.25">
      <c r="A39" s="34" t="s">
        <v>52</v>
      </c>
      <c r="B39" s="44">
        <v>83333</v>
      </c>
      <c r="C39" s="44">
        <v>4539</v>
      </c>
      <c r="D39" s="45">
        <v>5199</v>
      </c>
      <c r="E39" s="46">
        <v>93071</v>
      </c>
      <c r="F39" s="59">
        <v>31822</v>
      </c>
      <c r="G39" s="59">
        <v>178</v>
      </c>
      <c r="H39" s="59">
        <v>455</v>
      </c>
      <c r="I39" s="59">
        <v>32455</v>
      </c>
      <c r="J39" s="60">
        <v>28161</v>
      </c>
      <c r="K39" s="60">
        <v>3273</v>
      </c>
      <c r="L39" s="60">
        <v>535</v>
      </c>
      <c r="M39" s="60">
        <v>31969</v>
      </c>
      <c r="N39" s="61">
        <v>5057</v>
      </c>
      <c r="O39" s="61">
        <v>185</v>
      </c>
      <c r="P39" s="61">
        <v>1</v>
      </c>
      <c r="Q39" s="61">
        <v>5243</v>
      </c>
      <c r="R39" s="62">
        <v>1884</v>
      </c>
      <c r="S39" s="62">
        <v>0</v>
      </c>
      <c r="T39" s="62">
        <v>0</v>
      </c>
      <c r="U39" s="62">
        <v>1884</v>
      </c>
      <c r="V39" s="63">
        <v>8131</v>
      </c>
      <c r="W39" s="63">
        <v>596</v>
      </c>
      <c r="X39" s="63">
        <v>1669</v>
      </c>
      <c r="Y39" s="63">
        <v>10396</v>
      </c>
      <c r="Z39" s="64">
        <v>1295</v>
      </c>
      <c r="AA39" s="64">
        <v>13</v>
      </c>
      <c r="AB39" s="64">
        <v>176</v>
      </c>
      <c r="AC39" s="64">
        <v>1484</v>
      </c>
      <c r="AD39" s="65">
        <v>6563</v>
      </c>
      <c r="AE39" s="65">
        <v>284</v>
      </c>
      <c r="AF39" s="65">
        <v>2269</v>
      </c>
      <c r="AG39" s="65">
        <v>9116</v>
      </c>
      <c r="AH39" s="67">
        <v>420</v>
      </c>
      <c r="AI39" s="67">
        <v>10</v>
      </c>
      <c r="AJ39" s="67">
        <v>94</v>
      </c>
      <c r="AK39" s="67">
        <v>524</v>
      </c>
    </row>
    <row r="40" spans="1:50" s="66" customFormat="1" x14ac:dyDescent="0.25">
      <c r="A40" s="34" t="s">
        <v>30</v>
      </c>
      <c r="B40" s="44">
        <v>310299</v>
      </c>
      <c r="C40" s="44">
        <v>57692</v>
      </c>
      <c r="D40" s="45">
        <v>143688</v>
      </c>
      <c r="E40" s="46">
        <v>511679</v>
      </c>
      <c r="F40" s="59">
        <v>47631</v>
      </c>
      <c r="G40" s="59">
        <v>3063</v>
      </c>
      <c r="H40" s="59">
        <v>5613</v>
      </c>
      <c r="I40" s="59">
        <v>56307</v>
      </c>
      <c r="J40" s="60">
        <v>65686</v>
      </c>
      <c r="K40" s="60">
        <v>18894</v>
      </c>
      <c r="L40" s="60">
        <v>35951</v>
      </c>
      <c r="M40" s="60">
        <v>120531</v>
      </c>
      <c r="N40" s="61">
        <v>20874</v>
      </c>
      <c r="O40" s="61">
        <v>1231</v>
      </c>
      <c r="P40" s="61">
        <v>1272</v>
      </c>
      <c r="Q40" s="61">
        <v>23377</v>
      </c>
      <c r="R40" s="62">
        <v>5715</v>
      </c>
      <c r="S40" s="62">
        <v>1548</v>
      </c>
      <c r="T40" s="62">
        <v>2742</v>
      </c>
      <c r="U40" s="62">
        <v>10005</v>
      </c>
      <c r="V40" s="63">
        <v>56980</v>
      </c>
      <c r="W40" s="63">
        <v>17099</v>
      </c>
      <c r="X40" s="63">
        <v>33679</v>
      </c>
      <c r="Y40" s="63">
        <v>107758</v>
      </c>
      <c r="Z40" s="64">
        <v>51907</v>
      </c>
      <c r="AA40" s="64">
        <v>2514</v>
      </c>
      <c r="AB40" s="64">
        <v>14005</v>
      </c>
      <c r="AC40" s="64">
        <v>68426</v>
      </c>
      <c r="AD40" s="65">
        <v>41120</v>
      </c>
      <c r="AE40" s="65">
        <v>11041</v>
      </c>
      <c r="AF40" s="65">
        <v>42386</v>
      </c>
      <c r="AG40" s="65">
        <v>94547</v>
      </c>
      <c r="AH40" s="67">
        <v>20386</v>
      </c>
      <c r="AI40" s="67">
        <v>2302</v>
      </c>
      <c r="AJ40" s="67">
        <v>8040</v>
      </c>
      <c r="AK40" s="67">
        <v>30728</v>
      </c>
    </row>
    <row r="41" spans="1:50" s="95" customFormat="1" ht="13" x14ac:dyDescent="0.3">
      <c r="A41" s="39" t="s">
        <v>31</v>
      </c>
      <c r="B41" s="84">
        <v>2191936</v>
      </c>
      <c r="C41" s="84">
        <v>369978</v>
      </c>
      <c r="D41" s="85">
        <v>958649</v>
      </c>
      <c r="E41" s="86">
        <v>3520563</v>
      </c>
      <c r="F41" s="87">
        <v>270700</v>
      </c>
      <c r="G41" s="87">
        <v>14489</v>
      </c>
      <c r="H41" s="87">
        <v>15717</v>
      </c>
      <c r="I41" s="87">
        <v>300906</v>
      </c>
      <c r="J41" s="88">
        <v>608281</v>
      </c>
      <c r="K41" s="88">
        <v>153983</v>
      </c>
      <c r="L41" s="88">
        <v>201978</v>
      </c>
      <c r="M41" s="88">
        <v>964242</v>
      </c>
      <c r="N41" s="89">
        <v>111119</v>
      </c>
      <c r="O41" s="89">
        <v>4551</v>
      </c>
      <c r="P41" s="89">
        <v>4124</v>
      </c>
      <c r="Q41" s="89">
        <v>119794</v>
      </c>
      <c r="R41" s="90">
        <v>35855</v>
      </c>
      <c r="S41" s="90">
        <v>22879</v>
      </c>
      <c r="T41" s="90">
        <v>18949</v>
      </c>
      <c r="U41" s="90">
        <v>77683</v>
      </c>
      <c r="V41" s="91">
        <v>756142</v>
      </c>
      <c r="W41" s="91">
        <v>99968</v>
      </c>
      <c r="X41" s="91">
        <v>436251</v>
      </c>
      <c r="Y41" s="91">
        <v>1292361</v>
      </c>
      <c r="Z41" s="92">
        <v>208116</v>
      </c>
      <c r="AA41" s="92">
        <v>14365</v>
      </c>
      <c r="AB41" s="92">
        <v>60031</v>
      </c>
      <c r="AC41" s="92">
        <v>282512</v>
      </c>
      <c r="AD41" s="93">
        <v>146520</v>
      </c>
      <c r="AE41" s="93">
        <v>53036</v>
      </c>
      <c r="AF41" s="93">
        <v>194657</v>
      </c>
      <c r="AG41" s="93">
        <v>394213</v>
      </c>
      <c r="AH41" s="94">
        <v>55203</v>
      </c>
      <c r="AI41" s="94">
        <v>6707</v>
      </c>
      <c r="AJ41" s="94">
        <v>26942</v>
      </c>
      <c r="AK41" s="94">
        <v>88852</v>
      </c>
    </row>
    <row r="42" spans="1:50" s="66" customFormat="1" ht="13" x14ac:dyDescent="0.3">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50" s="66" customFormat="1" ht="13" x14ac:dyDescent="0.3">
      <c r="A43" s="39" t="s">
        <v>32</v>
      </c>
      <c r="B43" s="44">
        <v>119538</v>
      </c>
      <c r="C43" s="44">
        <v>28524</v>
      </c>
      <c r="D43" s="45">
        <v>32067</v>
      </c>
      <c r="E43" s="46">
        <v>180129</v>
      </c>
      <c r="F43" s="59">
        <v>20113</v>
      </c>
      <c r="G43" s="59">
        <v>923</v>
      </c>
      <c r="H43" s="59">
        <v>-1769</v>
      </c>
      <c r="I43" s="59">
        <v>19267</v>
      </c>
      <c r="J43" s="60">
        <v>54080</v>
      </c>
      <c r="K43" s="60">
        <v>12528</v>
      </c>
      <c r="L43" s="60">
        <v>6574</v>
      </c>
      <c r="M43" s="60">
        <v>73182</v>
      </c>
      <c r="N43" s="61">
        <v>-10538</v>
      </c>
      <c r="O43" s="61">
        <v>4030</v>
      </c>
      <c r="P43" s="61">
        <v>662</v>
      </c>
      <c r="Q43" s="61">
        <v>-5846</v>
      </c>
      <c r="R43" s="62">
        <v>26</v>
      </c>
      <c r="S43" s="62">
        <v>-278</v>
      </c>
      <c r="T43" s="62">
        <v>3796</v>
      </c>
      <c r="U43" s="62">
        <v>3544</v>
      </c>
      <c r="V43" s="63">
        <v>22437</v>
      </c>
      <c r="W43" s="63">
        <v>4762</v>
      </c>
      <c r="X43" s="63">
        <v>21352</v>
      </c>
      <c r="Y43" s="63">
        <v>48551</v>
      </c>
      <c r="Z43" s="64">
        <v>10036</v>
      </c>
      <c r="AA43" s="64">
        <v>1312</v>
      </c>
      <c r="AB43" s="64">
        <v>5517</v>
      </c>
      <c r="AC43" s="64">
        <v>16865</v>
      </c>
      <c r="AD43" s="65">
        <v>21248</v>
      </c>
      <c r="AE43" s="65">
        <v>4535</v>
      </c>
      <c r="AF43" s="65">
        <v>-7367</v>
      </c>
      <c r="AG43" s="65">
        <v>18416</v>
      </c>
      <c r="AH43" s="67">
        <v>2136</v>
      </c>
      <c r="AI43" s="67">
        <v>712</v>
      </c>
      <c r="AJ43" s="67">
        <v>3302</v>
      </c>
      <c r="AK43" s="67">
        <v>6150</v>
      </c>
    </row>
    <row r="44" spans="1:50" s="66" customFormat="1" ht="13" x14ac:dyDescent="0.3">
      <c r="A44" s="39" t="s">
        <v>48</v>
      </c>
      <c r="B44" s="44">
        <v>32361</v>
      </c>
      <c r="C44" s="44">
        <v>6766</v>
      </c>
      <c r="D44" s="45">
        <v>12118</v>
      </c>
      <c r="E44" s="46">
        <v>51245</v>
      </c>
      <c r="F44" s="59">
        <v>9942</v>
      </c>
      <c r="G44" s="59">
        <v>78</v>
      </c>
      <c r="H44" s="59">
        <v>45</v>
      </c>
      <c r="I44" s="59">
        <v>10065</v>
      </c>
      <c r="J44" s="60">
        <v>6052</v>
      </c>
      <c r="K44" s="60">
        <v>4820</v>
      </c>
      <c r="L44" s="60">
        <v>1776</v>
      </c>
      <c r="M44" s="60">
        <v>12648</v>
      </c>
      <c r="N44" s="61">
        <v>421</v>
      </c>
      <c r="O44" s="61">
        <v>185</v>
      </c>
      <c r="P44" s="61">
        <v>127</v>
      </c>
      <c r="Q44" s="61">
        <v>733</v>
      </c>
      <c r="R44" s="62">
        <v>345</v>
      </c>
      <c r="S44" s="62">
        <v>0</v>
      </c>
      <c r="T44" s="62">
        <v>234</v>
      </c>
      <c r="U44" s="62">
        <v>579</v>
      </c>
      <c r="V44" s="63">
        <v>7464</v>
      </c>
      <c r="W44" s="63">
        <v>965</v>
      </c>
      <c r="X44" s="63">
        <v>2167</v>
      </c>
      <c r="Y44" s="63">
        <v>10596</v>
      </c>
      <c r="Z44" s="64">
        <v>4171</v>
      </c>
      <c r="AA44" s="64">
        <v>35</v>
      </c>
      <c r="AB44" s="64">
        <v>293</v>
      </c>
      <c r="AC44" s="64">
        <v>4499</v>
      </c>
      <c r="AD44" s="65">
        <v>3247</v>
      </c>
      <c r="AE44" s="65">
        <v>553</v>
      </c>
      <c r="AF44" s="65">
        <v>6916</v>
      </c>
      <c r="AG44" s="65">
        <v>10716</v>
      </c>
      <c r="AH44" s="67">
        <v>719</v>
      </c>
      <c r="AI44" s="67">
        <v>130</v>
      </c>
      <c r="AJ44" s="67">
        <v>560</v>
      </c>
      <c r="AK44" s="67">
        <v>1409</v>
      </c>
    </row>
    <row r="45" spans="1:50" s="66" customFormat="1" ht="13" x14ac:dyDescent="0.3">
      <c r="A45" s="39" t="s">
        <v>33</v>
      </c>
      <c r="B45" s="44">
        <v>23116</v>
      </c>
      <c r="C45" s="44">
        <v>5184</v>
      </c>
      <c r="D45" s="45">
        <v>1732</v>
      </c>
      <c r="E45" s="46">
        <v>30032</v>
      </c>
      <c r="F45" s="59">
        <v>7123</v>
      </c>
      <c r="G45" s="59">
        <v>76</v>
      </c>
      <c r="H45" s="59">
        <v>0</v>
      </c>
      <c r="I45" s="59">
        <v>7199</v>
      </c>
      <c r="J45" s="60">
        <v>3826</v>
      </c>
      <c r="K45" s="60">
        <v>1775</v>
      </c>
      <c r="L45" s="60">
        <v>483</v>
      </c>
      <c r="M45" s="60">
        <v>6084</v>
      </c>
      <c r="N45" s="61">
        <v>224</v>
      </c>
      <c r="O45" s="61">
        <v>1512</v>
      </c>
      <c r="P45" s="61">
        <v>1</v>
      </c>
      <c r="Q45" s="61">
        <v>1737</v>
      </c>
      <c r="R45" s="62">
        <v>244</v>
      </c>
      <c r="S45" s="62">
        <v>0</v>
      </c>
      <c r="T45" s="62">
        <v>0</v>
      </c>
      <c r="U45" s="62">
        <v>244</v>
      </c>
      <c r="V45" s="63">
        <v>1647</v>
      </c>
      <c r="W45" s="63">
        <v>0</v>
      </c>
      <c r="X45" s="63">
        <v>189</v>
      </c>
      <c r="Y45" s="63">
        <v>1836</v>
      </c>
      <c r="Z45" s="64">
        <v>3007</v>
      </c>
      <c r="AA45" s="64">
        <v>121</v>
      </c>
      <c r="AB45" s="64">
        <v>0</v>
      </c>
      <c r="AC45" s="64">
        <v>3128</v>
      </c>
      <c r="AD45" s="65">
        <v>6601</v>
      </c>
      <c r="AE45" s="65">
        <v>1196</v>
      </c>
      <c r="AF45" s="65">
        <v>52</v>
      </c>
      <c r="AG45" s="65">
        <v>7849</v>
      </c>
      <c r="AH45" s="67">
        <v>444</v>
      </c>
      <c r="AI45" s="67">
        <v>504</v>
      </c>
      <c r="AJ45" s="67">
        <v>1007</v>
      </c>
      <c r="AK45" s="67">
        <v>1955</v>
      </c>
    </row>
    <row r="46" spans="1:50" s="66" customFormat="1" ht="13" x14ac:dyDescent="0.3">
      <c r="A46" s="39" t="s">
        <v>49</v>
      </c>
      <c r="B46" s="44">
        <v>2761920</v>
      </c>
      <c r="C46" s="44">
        <v>215021</v>
      </c>
      <c r="D46" s="45">
        <v>513928</v>
      </c>
      <c r="E46" s="46">
        <v>3490869</v>
      </c>
      <c r="F46" s="59">
        <v>569812</v>
      </c>
      <c r="G46" s="59">
        <v>19916</v>
      </c>
      <c r="H46" s="59">
        <v>18657</v>
      </c>
      <c r="I46" s="59">
        <v>608385</v>
      </c>
      <c r="J46" s="60">
        <v>419057</v>
      </c>
      <c r="K46" s="60">
        <v>63203</v>
      </c>
      <c r="L46" s="60">
        <v>107522</v>
      </c>
      <c r="M46" s="60">
        <v>589782</v>
      </c>
      <c r="N46" s="61">
        <v>755832</v>
      </c>
      <c r="O46" s="61">
        <v>46881</v>
      </c>
      <c r="P46" s="61">
        <v>14387</v>
      </c>
      <c r="Q46" s="61">
        <v>817100</v>
      </c>
      <c r="R46" s="62">
        <v>15144</v>
      </c>
      <c r="S46" s="62">
        <v>3364</v>
      </c>
      <c r="T46" s="62">
        <v>11105</v>
      </c>
      <c r="U46" s="62">
        <v>29613</v>
      </c>
      <c r="V46" s="63">
        <v>190176</v>
      </c>
      <c r="W46" s="63">
        <v>17001</v>
      </c>
      <c r="X46" s="63">
        <v>75778</v>
      </c>
      <c r="Y46" s="63">
        <v>282955</v>
      </c>
      <c r="Z46" s="64">
        <v>600896</v>
      </c>
      <c r="AA46" s="64">
        <v>11084</v>
      </c>
      <c r="AB46" s="64">
        <v>48963</v>
      </c>
      <c r="AC46" s="64">
        <v>660943</v>
      </c>
      <c r="AD46" s="65">
        <v>162354</v>
      </c>
      <c r="AE46" s="65">
        <v>47138</v>
      </c>
      <c r="AF46" s="65">
        <v>214691</v>
      </c>
      <c r="AG46" s="65">
        <v>424183</v>
      </c>
      <c r="AH46" s="67">
        <v>48649</v>
      </c>
      <c r="AI46" s="67">
        <v>6434</v>
      </c>
      <c r="AJ46" s="67">
        <v>22825</v>
      </c>
      <c r="AK46" s="67">
        <v>77908</v>
      </c>
    </row>
    <row r="47" spans="1:50" s="66" customFormat="1" ht="13" x14ac:dyDescent="0.3">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50" x14ac:dyDescent="0.25">
      <c r="A48" s="68"/>
      <c r="AL48" s="66"/>
      <c r="AM48" s="66"/>
      <c r="AN48" s="66"/>
      <c r="AO48" s="66"/>
      <c r="AP48" s="66"/>
      <c r="AQ48" s="66"/>
      <c r="AR48" s="66"/>
      <c r="AS48" s="66"/>
      <c r="AT48" s="66"/>
      <c r="AU48" s="66"/>
      <c r="AV48" s="66"/>
      <c r="AW48" s="66"/>
      <c r="AX48" s="66"/>
    </row>
    <row r="49" spans="1:48" x14ac:dyDescent="0.25">
      <c r="A49" s="114" t="s">
        <v>87</v>
      </c>
      <c r="B49" s="114"/>
      <c r="AL49" s="66"/>
      <c r="AM49" s="66"/>
      <c r="AN49" s="66"/>
      <c r="AO49" s="66"/>
      <c r="AP49" s="66"/>
      <c r="AQ49" s="66"/>
      <c r="AR49" s="66"/>
      <c r="AS49" s="66"/>
      <c r="AT49" s="66"/>
      <c r="AU49" s="66"/>
      <c r="AV49" s="66"/>
    </row>
    <row r="50" spans="1:48" x14ac:dyDescent="0.25">
      <c r="A50" s="114" t="s">
        <v>50</v>
      </c>
      <c r="B50" s="114"/>
      <c r="C50" s="114"/>
      <c r="D50" s="114"/>
      <c r="E50" s="114"/>
    </row>
    <row r="51" spans="1:48" x14ac:dyDescent="0.25">
      <c r="A51" s="26" t="s">
        <v>78</v>
      </c>
    </row>
    <row r="52" spans="1:48" x14ac:dyDescent="0.25">
      <c r="A52" s="68"/>
    </row>
    <row r="53" spans="1:48" x14ac:dyDescent="0.25">
      <c r="A53" s="68"/>
    </row>
    <row r="54" spans="1:48" x14ac:dyDescent="0.25">
      <c r="A54" s="68"/>
    </row>
    <row r="55" spans="1:48" x14ac:dyDescent="0.25">
      <c r="A55" s="68"/>
    </row>
    <row r="56" spans="1:48" x14ac:dyDescent="0.25">
      <c r="A56" s="68"/>
    </row>
    <row r="57" spans="1:48" x14ac:dyDescent="0.25">
      <c r="A57" s="68"/>
    </row>
    <row r="58" spans="1:48" x14ac:dyDescent="0.25">
      <c r="A58" s="68"/>
    </row>
    <row r="59" spans="1:48" x14ac:dyDescent="0.25">
      <c r="A59" s="68"/>
    </row>
    <row r="60" spans="1:48" x14ac:dyDescent="0.25">
      <c r="A60" s="68"/>
    </row>
    <row r="61" spans="1:48" x14ac:dyDescent="0.25">
      <c r="A61" s="68"/>
    </row>
    <row r="62" spans="1:48" x14ac:dyDescent="0.25">
      <c r="A62" s="68"/>
    </row>
    <row r="63" spans="1:48" x14ac:dyDescent="0.25">
      <c r="A63" s="68"/>
    </row>
    <row r="64" spans="1:48" x14ac:dyDescent="0.25">
      <c r="A64" s="68"/>
    </row>
    <row r="65" spans="1:1" x14ac:dyDescent="0.25">
      <c r="A65" s="68"/>
    </row>
    <row r="66" spans="1:1" x14ac:dyDescent="0.25">
      <c r="A66" s="68"/>
    </row>
    <row r="67" spans="1:1" x14ac:dyDescent="0.25">
      <c r="A67" s="68"/>
    </row>
    <row r="68" spans="1:1" x14ac:dyDescent="0.25">
      <c r="A68" s="68"/>
    </row>
    <row r="69" spans="1:1" x14ac:dyDescent="0.25">
      <c r="A69" s="68"/>
    </row>
    <row r="70" spans="1:1" x14ac:dyDescent="0.25">
      <c r="A70" s="68"/>
    </row>
    <row r="71" spans="1:1" x14ac:dyDescent="0.25">
      <c r="A71" s="68"/>
    </row>
    <row r="72" spans="1:1" x14ac:dyDescent="0.25">
      <c r="A72" s="68"/>
    </row>
    <row r="73" spans="1:1" x14ac:dyDescent="0.25">
      <c r="A73" s="68"/>
    </row>
    <row r="74" spans="1:1" x14ac:dyDescent="0.25">
      <c r="A74" s="68"/>
    </row>
    <row r="75" spans="1:1" x14ac:dyDescent="0.25">
      <c r="A75" s="68"/>
    </row>
    <row r="76" spans="1:1" x14ac:dyDescent="0.25">
      <c r="A76" s="68"/>
    </row>
    <row r="77" spans="1:1" x14ac:dyDescent="0.25">
      <c r="A77" s="68"/>
    </row>
    <row r="78" spans="1:1" x14ac:dyDescent="0.25">
      <c r="A78" s="68"/>
    </row>
    <row r="79" spans="1:1" x14ac:dyDescent="0.25">
      <c r="A79" s="68"/>
    </row>
    <row r="80" spans="1:1" x14ac:dyDescent="0.25">
      <c r="A80" s="68"/>
    </row>
    <row r="81" spans="1:1" x14ac:dyDescent="0.25">
      <c r="A81" s="68"/>
    </row>
    <row r="82" spans="1:1" x14ac:dyDescent="0.25">
      <c r="A82" s="68"/>
    </row>
    <row r="83" spans="1:1" x14ac:dyDescent="0.25">
      <c r="A83" s="68"/>
    </row>
    <row r="84" spans="1:1" x14ac:dyDescent="0.25">
      <c r="A84" s="68"/>
    </row>
    <row r="85" spans="1:1" x14ac:dyDescent="0.25">
      <c r="A85" s="68"/>
    </row>
    <row r="86" spans="1:1" x14ac:dyDescent="0.25">
      <c r="A86" s="68"/>
    </row>
    <row r="87" spans="1:1" x14ac:dyDescent="0.25">
      <c r="A87" s="68"/>
    </row>
    <row r="88" spans="1:1" x14ac:dyDescent="0.25">
      <c r="A88" s="68"/>
    </row>
    <row r="89" spans="1:1" x14ac:dyDescent="0.25">
      <c r="A89" s="68"/>
    </row>
    <row r="90" spans="1:1" x14ac:dyDescent="0.25">
      <c r="A90" s="68"/>
    </row>
    <row r="91" spans="1:1" x14ac:dyDescent="0.25">
      <c r="A91" s="68"/>
    </row>
    <row r="92" spans="1:1" x14ac:dyDescent="0.25">
      <c r="A92" s="68"/>
    </row>
    <row r="93" spans="1:1" x14ac:dyDescent="0.25">
      <c r="A93" s="68"/>
    </row>
    <row r="94" spans="1:1" x14ac:dyDescent="0.25">
      <c r="A94" s="68"/>
    </row>
    <row r="95" spans="1:1" x14ac:dyDescent="0.25">
      <c r="A95" s="68"/>
    </row>
    <row r="96" spans="1:1" x14ac:dyDescent="0.25">
      <c r="A96" s="68"/>
    </row>
    <row r="97" spans="1:1" x14ac:dyDescent="0.25">
      <c r="A97" s="68"/>
    </row>
    <row r="98" spans="1:1" x14ac:dyDescent="0.25">
      <c r="A98" s="68"/>
    </row>
    <row r="99" spans="1:1" x14ac:dyDescent="0.25">
      <c r="A99" s="68"/>
    </row>
    <row r="100" spans="1:1" x14ac:dyDescent="0.25">
      <c r="A100" s="68"/>
    </row>
    <row r="101" spans="1:1" x14ac:dyDescent="0.25">
      <c r="A101" s="68"/>
    </row>
    <row r="102" spans="1:1" x14ac:dyDescent="0.25">
      <c r="A102" s="68"/>
    </row>
    <row r="103" spans="1:1" x14ac:dyDescent="0.25">
      <c r="A103" s="68"/>
    </row>
    <row r="104" spans="1:1" x14ac:dyDescent="0.25">
      <c r="A104" s="68"/>
    </row>
    <row r="105" spans="1:1" x14ac:dyDescent="0.25">
      <c r="A105" s="68"/>
    </row>
    <row r="106" spans="1:1" x14ac:dyDescent="0.25">
      <c r="A106" s="68"/>
    </row>
    <row r="107" spans="1:1" x14ac:dyDescent="0.25">
      <c r="A107" s="68"/>
    </row>
    <row r="108" spans="1:1" x14ac:dyDescent="0.25">
      <c r="A108" s="68"/>
    </row>
    <row r="109" spans="1:1" x14ac:dyDescent="0.25">
      <c r="A109" s="68"/>
    </row>
    <row r="110" spans="1:1" x14ac:dyDescent="0.25">
      <c r="A110" s="68"/>
    </row>
    <row r="111" spans="1:1" x14ac:dyDescent="0.25">
      <c r="A111" s="68"/>
    </row>
    <row r="112" spans="1:1" x14ac:dyDescent="0.25">
      <c r="A112" s="68"/>
    </row>
    <row r="113" spans="1:1" x14ac:dyDescent="0.25">
      <c r="A113" s="68"/>
    </row>
    <row r="114" spans="1:1" x14ac:dyDescent="0.25">
      <c r="A114" s="68"/>
    </row>
    <row r="115" spans="1:1" x14ac:dyDescent="0.25">
      <c r="A115" s="68"/>
    </row>
    <row r="116" spans="1:1" x14ac:dyDescent="0.25">
      <c r="A116" s="68"/>
    </row>
    <row r="117" spans="1:1" x14ac:dyDescent="0.25">
      <c r="A117" s="68"/>
    </row>
    <row r="118" spans="1:1" x14ac:dyDescent="0.25">
      <c r="A118" s="68"/>
    </row>
    <row r="119" spans="1:1" x14ac:dyDescent="0.25">
      <c r="A119" s="68"/>
    </row>
    <row r="120" spans="1:1" x14ac:dyDescent="0.25">
      <c r="A120" s="68"/>
    </row>
    <row r="121" spans="1:1" x14ac:dyDescent="0.25">
      <c r="A121" s="68"/>
    </row>
    <row r="122" spans="1:1" x14ac:dyDescent="0.25">
      <c r="A122" s="68"/>
    </row>
    <row r="123" spans="1:1" x14ac:dyDescent="0.25">
      <c r="A123" s="68"/>
    </row>
    <row r="124" spans="1:1" x14ac:dyDescent="0.25">
      <c r="A124" s="68"/>
    </row>
    <row r="125" spans="1:1" x14ac:dyDescent="0.25">
      <c r="A125" s="68"/>
    </row>
    <row r="126" spans="1:1" x14ac:dyDescent="0.25">
      <c r="A126" s="68"/>
    </row>
    <row r="127" spans="1:1" x14ac:dyDescent="0.25">
      <c r="A127" s="68"/>
    </row>
    <row r="128" spans="1:1" x14ac:dyDescent="0.25">
      <c r="A128" s="68"/>
    </row>
    <row r="129" spans="1:1" x14ac:dyDescent="0.25">
      <c r="A129" s="68"/>
    </row>
    <row r="130" spans="1:1" x14ac:dyDescent="0.25">
      <c r="A130" s="68"/>
    </row>
    <row r="131" spans="1:1" x14ac:dyDescent="0.25">
      <c r="A131" s="68"/>
    </row>
    <row r="132" spans="1:1" x14ac:dyDescent="0.25">
      <c r="A132" s="68"/>
    </row>
    <row r="133" spans="1:1" x14ac:dyDescent="0.25">
      <c r="A133" s="68"/>
    </row>
    <row r="134" spans="1:1" x14ac:dyDescent="0.25">
      <c r="A134" s="68"/>
    </row>
    <row r="135" spans="1:1" x14ac:dyDescent="0.25">
      <c r="A135" s="68"/>
    </row>
    <row r="136" spans="1:1" x14ac:dyDescent="0.25">
      <c r="A136" s="68"/>
    </row>
    <row r="137" spans="1:1" x14ac:dyDescent="0.25">
      <c r="A137" s="68"/>
    </row>
    <row r="138" spans="1:1" x14ac:dyDescent="0.25">
      <c r="A138" s="68"/>
    </row>
    <row r="139" spans="1:1" x14ac:dyDescent="0.25">
      <c r="A139" s="68"/>
    </row>
    <row r="140" spans="1:1" x14ac:dyDescent="0.25">
      <c r="A140" s="68"/>
    </row>
    <row r="141" spans="1:1" x14ac:dyDescent="0.25">
      <c r="A141" s="68"/>
    </row>
    <row r="142" spans="1:1" x14ac:dyDescent="0.25">
      <c r="A142" s="68"/>
    </row>
    <row r="143" spans="1:1" x14ac:dyDescent="0.25">
      <c r="A143" s="68"/>
    </row>
    <row r="144" spans="1:1" x14ac:dyDescent="0.25">
      <c r="A144" s="68"/>
    </row>
    <row r="145" spans="1:1" x14ac:dyDescent="0.25">
      <c r="A145" s="68"/>
    </row>
    <row r="146" spans="1:1" x14ac:dyDescent="0.25">
      <c r="A146" s="68"/>
    </row>
    <row r="147" spans="1:1" x14ac:dyDescent="0.25">
      <c r="A147" s="68"/>
    </row>
    <row r="148" spans="1:1" x14ac:dyDescent="0.25">
      <c r="A148" s="68"/>
    </row>
    <row r="149" spans="1:1" x14ac:dyDescent="0.25">
      <c r="A149" s="68"/>
    </row>
    <row r="150" spans="1:1" x14ac:dyDescent="0.25">
      <c r="A150" s="68"/>
    </row>
    <row r="151" spans="1:1" x14ac:dyDescent="0.25">
      <c r="A151" s="68"/>
    </row>
    <row r="152" spans="1:1" x14ac:dyDescent="0.25">
      <c r="A152" s="68"/>
    </row>
    <row r="153" spans="1:1" x14ac:dyDescent="0.25">
      <c r="A153" s="68"/>
    </row>
    <row r="154" spans="1:1" x14ac:dyDescent="0.25">
      <c r="A154" s="68"/>
    </row>
    <row r="155" spans="1:1" x14ac:dyDescent="0.25">
      <c r="A155" s="68"/>
    </row>
    <row r="156" spans="1:1" x14ac:dyDescent="0.25">
      <c r="A156" s="68"/>
    </row>
    <row r="157" spans="1:1" x14ac:dyDescent="0.25">
      <c r="A157" s="68"/>
    </row>
    <row r="158" spans="1:1" x14ac:dyDescent="0.25">
      <c r="A158" s="68"/>
    </row>
    <row r="159" spans="1:1" x14ac:dyDescent="0.25">
      <c r="A159" s="68"/>
    </row>
    <row r="160" spans="1:1" x14ac:dyDescent="0.25">
      <c r="A160" s="68"/>
    </row>
    <row r="161" spans="1:1" x14ac:dyDescent="0.25">
      <c r="A161" s="68"/>
    </row>
    <row r="162" spans="1:1" x14ac:dyDescent="0.25">
      <c r="A162" s="68"/>
    </row>
    <row r="163" spans="1:1" x14ac:dyDescent="0.25">
      <c r="A163" s="68"/>
    </row>
    <row r="164" spans="1:1" x14ac:dyDescent="0.25">
      <c r="A164" s="68"/>
    </row>
    <row r="165" spans="1:1" x14ac:dyDescent="0.25">
      <c r="A165" s="68"/>
    </row>
    <row r="166" spans="1:1" x14ac:dyDescent="0.25">
      <c r="A166" s="68"/>
    </row>
    <row r="167" spans="1:1" x14ac:dyDescent="0.25">
      <c r="A167" s="68"/>
    </row>
    <row r="168" spans="1:1" x14ac:dyDescent="0.25">
      <c r="A168" s="68"/>
    </row>
    <row r="169" spans="1:1" x14ac:dyDescent="0.25">
      <c r="A169" s="68"/>
    </row>
    <row r="170" spans="1:1" x14ac:dyDescent="0.25">
      <c r="A170" s="68"/>
    </row>
    <row r="171" spans="1:1" x14ac:dyDescent="0.25">
      <c r="A171" s="68"/>
    </row>
    <row r="172" spans="1:1" x14ac:dyDescent="0.25">
      <c r="A172" s="68"/>
    </row>
    <row r="173" spans="1:1" x14ac:dyDescent="0.25">
      <c r="A173" s="68"/>
    </row>
    <row r="174" spans="1:1" x14ac:dyDescent="0.25">
      <c r="A174" s="68"/>
    </row>
    <row r="175" spans="1:1" x14ac:dyDescent="0.25">
      <c r="A175" s="68"/>
    </row>
    <row r="176" spans="1:1" x14ac:dyDescent="0.25">
      <c r="A176" s="68"/>
    </row>
    <row r="177" spans="1:1" x14ac:dyDescent="0.25">
      <c r="A177" s="68"/>
    </row>
    <row r="178" spans="1:1" x14ac:dyDescent="0.25">
      <c r="A178" s="68"/>
    </row>
    <row r="179" spans="1:1" x14ac:dyDescent="0.25">
      <c r="A179" s="68"/>
    </row>
    <row r="180" spans="1:1" x14ac:dyDescent="0.25">
      <c r="A180" s="68"/>
    </row>
    <row r="181" spans="1:1" x14ac:dyDescent="0.25">
      <c r="A181" s="68"/>
    </row>
    <row r="182" spans="1:1" x14ac:dyDescent="0.25">
      <c r="A182" s="68"/>
    </row>
    <row r="183" spans="1:1" x14ac:dyDescent="0.25">
      <c r="A183" s="68"/>
    </row>
    <row r="184" spans="1:1" x14ac:dyDescent="0.25">
      <c r="A184" s="68"/>
    </row>
    <row r="185" spans="1:1" x14ac:dyDescent="0.25">
      <c r="A185" s="68"/>
    </row>
    <row r="186" spans="1:1" x14ac:dyDescent="0.25">
      <c r="A186" s="68"/>
    </row>
    <row r="187" spans="1:1" x14ac:dyDescent="0.25">
      <c r="A187" s="68"/>
    </row>
    <row r="188" spans="1:1" x14ac:dyDescent="0.25">
      <c r="A188" s="68"/>
    </row>
    <row r="189" spans="1:1" x14ac:dyDescent="0.25">
      <c r="A189" s="68"/>
    </row>
    <row r="190" spans="1:1" x14ac:dyDescent="0.25">
      <c r="A190" s="68"/>
    </row>
    <row r="191" spans="1:1" x14ac:dyDescent="0.25">
      <c r="A191" s="68"/>
    </row>
    <row r="192" spans="1:1" x14ac:dyDescent="0.25">
      <c r="A192" s="68"/>
    </row>
    <row r="193" spans="1:1" x14ac:dyDescent="0.25">
      <c r="A193" s="68"/>
    </row>
    <row r="194" spans="1:1" x14ac:dyDescent="0.25">
      <c r="A194" s="68"/>
    </row>
    <row r="195" spans="1:1" x14ac:dyDescent="0.25">
      <c r="A195" s="68"/>
    </row>
    <row r="196" spans="1:1" x14ac:dyDescent="0.25">
      <c r="A196" s="68"/>
    </row>
    <row r="197" spans="1:1" x14ac:dyDescent="0.25">
      <c r="A197" s="68"/>
    </row>
    <row r="198" spans="1:1" x14ac:dyDescent="0.25">
      <c r="A198" s="68"/>
    </row>
    <row r="199" spans="1:1" x14ac:dyDescent="0.25">
      <c r="A199" s="68"/>
    </row>
    <row r="200" spans="1:1" x14ac:dyDescent="0.25">
      <c r="A200" s="68"/>
    </row>
    <row r="201" spans="1:1" x14ac:dyDescent="0.25">
      <c r="A201" s="68"/>
    </row>
    <row r="202" spans="1:1" x14ac:dyDescent="0.25">
      <c r="A202" s="68"/>
    </row>
    <row r="203" spans="1:1" x14ac:dyDescent="0.25">
      <c r="A203" s="68"/>
    </row>
    <row r="204" spans="1:1" x14ac:dyDescent="0.25">
      <c r="A204" s="68"/>
    </row>
    <row r="205" spans="1:1" x14ac:dyDescent="0.25">
      <c r="A205" s="68"/>
    </row>
    <row r="206" spans="1:1" x14ac:dyDescent="0.25">
      <c r="A206" s="68"/>
    </row>
    <row r="207" spans="1:1" x14ac:dyDescent="0.25">
      <c r="A207" s="68"/>
    </row>
    <row r="208" spans="1:1" x14ac:dyDescent="0.25">
      <c r="A208" s="68"/>
    </row>
    <row r="209" spans="1:1" x14ac:dyDescent="0.25">
      <c r="A209" s="68"/>
    </row>
    <row r="210" spans="1:1" x14ac:dyDescent="0.25">
      <c r="A210" s="68"/>
    </row>
    <row r="211" spans="1:1" x14ac:dyDescent="0.25">
      <c r="A211" s="68"/>
    </row>
    <row r="212" spans="1:1" x14ac:dyDescent="0.25">
      <c r="A212" s="68"/>
    </row>
    <row r="213" spans="1:1" x14ac:dyDescent="0.25">
      <c r="A213" s="68"/>
    </row>
    <row r="214" spans="1:1" x14ac:dyDescent="0.25">
      <c r="A214" s="68"/>
    </row>
    <row r="215" spans="1:1" x14ac:dyDescent="0.25">
      <c r="A215" s="68"/>
    </row>
    <row r="216" spans="1:1" x14ac:dyDescent="0.25">
      <c r="A216" s="68"/>
    </row>
    <row r="217" spans="1:1" x14ac:dyDescent="0.25">
      <c r="A217" s="68"/>
    </row>
    <row r="218" spans="1:1" x14ac:dyDescent="0.25">
      <c r="A218" s="68"/>
    </row>
    <row r="219" spans="1:1" x14ac:dyDescent="0.25">
      <c r="A219" s="68"/>
    </row>
    <row r="220" spans="1:1" x14ac:dyDescent="0.25">
      <c r="A220" s="68"/>
    </row>
    <row r="221" spans="1:1" x14ac:dyDescent="0.25">
      <c r="A221" s="68"/>
    </row>
    <row r="222" spans="1:1" x14ac:dyDescent="0.25">
      <c r="A222" s="68"/>
    </row>
    <row r="223" spans="1:1" x14ac:dyDescent="0.25">
      <c r="A223" s="68"/>
    </row>
    <row r="224" spans="1:1" x14ac:dyDescent="0.25">
      <c r="A224" s="68"/>
    </row>
    <row r="225" spans="1:1" x14ac:dyDescent="0.25">
      <c r="A225" s="68"/>
    </row>
    <row r="226" spans="1:1" x14ac:dyDescent="0.25">
      <c r="A226" s="68"/>
    </row>
    <row r="227" spans="1:1" x14ac:dyDescent="0.25">
      <c r="A227" s="68"/>
    </row>
    <row r="228" spans="1:1" x14ac:dyDescent="0.25">
      <c r="A228" s="68"/>
    </row>
    <row r="229" spans="1:1" x14ac:dyDescent="0.25">
      <c r="A229" s="68"/>
    </row>
    <row r="230" spans="1:1" x14ac:dyDescent="0.25">
      <c r="A230" s="68"/>
    </row>
    <row r="231" spans="1:1" x14ac:dyDescent="0.25">
      <c r="A231" s="68"/>
    </row>
    <row r="232" spans="1:1" x14ac:dyDescent="0.25">
      <c r="A232" s="68"/>
    </row>
    <row r="233" spans="1:1" x14ac:dyDescent="0.25">
      <c r="A233" s="68"/>
    </row>
    <row r="234" spans="1:1" x14ac:dyDescent="0.25">
      <c r="A234" s="68"/>
    </row>
    <row r="235" spans="1:1" x14ac:dyDescent="0.25">
      <c r="A235" s="68"/>
    </row>
    <row r="236" spans="1:1" x14ac:dyDescent="0.25">
      <c r="A236" s="68"/>
    </row>
    <row r="237" spans="1:1" x14ac:dyDescent="0.25">
      <c r="A237" s="68"/>
    </row>
    <row r="238" spans="1:1" x14ac:dyDescent="0.25">
      <c r="A238" s="68"/>
    </row>
    <row r="239" spans="1:1" x14ac:dyDescent="0.25">
      <c r="A239" s="68"/>
    </row>
    <row r="240" spans="1:1" x14ac:dyDescent="0.25">
      <c r="A240" s="68"/>
    </row>
    <row r="241" spans="1:1" x14ac:dyDescent="0.25">
      <c r="A241" s="68"/>
    </row>
    <row r="242" spans="1:1" x14ac:dyDescent="0.25">
      <c r="A242" s="68"/>
    </row>
    <row r="243" spans="1:1" x14ac:dyDescent="0.25">
      <c r="A243" s="68"/>
    </row>
    <row r="244" spans="1:1" x14ac:dyDescent="0.25">
      <c r="A244" s="68"/>
    </row>
    <row r="245" spans="1:1" x14ac:dyDescent="0.25">
      <c r="A245" s="68"/>
    </row>
    <row r="246" spans="1:1" x14ac:dyDescent="0.25">
      <c r="A246" s="68"/>
    </row>
    <row r="247" spans="1:1" x14ac:dyDescent="0.25">
      <c r="A247" s="68"/>
    </row>
    <row r="248" spans="1:1" x14ac:dyDescent="0.25">
      <c r="A248" s="68"/>
    </row>
    <row r="249" spans="1:1" x14ac:dyDescent="0.25">
      <c r="A249" s="68"/>
    </row>
    <row r="250" spans="1:1" x14ac:dyDescent="0.25">
      <c r="A250" s="68"/>
    </row>
    <row r="251" spans="1:1" x14ac:dyDescent="0.25">
      <c r="A251" s="68"/>
    </row>
    <row r="252" spans="1:1" x14ac:dyDescent="0.25">
      <c r="A252" s="68"/>
    </row>
    <row r="253" spans="1:1" x14ac:dyDescent="0.25">
      <c r="A253" s="68"/>
    </row>
    <row r="254" spans="1:1" x14ac:dyDescent="0.25">
      <c r="A254" s="68"/>
    </row>
    <row r="255" spans="1:1" x14ac:dyDescent="0.25">
      <c r="A255" s="68"/>
    </row>
    <row r="256" spans="1:1" x14ac:dyDescent="0.25">
      <c r="A256" s="68"/>
    </row>
    <row r="257" spans="1:1" x14ac:dyDescent="0.25">
      <c r="A257" s="68"/>
    </row>
    <row r="258" spans="1:1" x14ac:dyDescent="0.25">
      <c r="A258" s="68"/>
    </row>
    <row r="259" spans="1:1" x14ac:dyDescent="0.25">
      <c r="A259" s="68"/>
    </row>
    <row r="260" spans="1:1" x14ac:dyDescent="0.25">
      <c r="A260" s="68"/>
    </row>
    <row r="261" spans="1:1" x14ac:dyDescent="0.25">
      <c r="A261" s="68"/>
    </row>
    <row r="262" spans="1:1" x14ac:dyDescent="0.25">
      <c r="A262" s="68"/>
    </row>
    <row r="263" spans="1:1" x14ac:dyDescent="0.25">
      <c r="A263" s="68"/>
    </row>
  </sheetData>
  <mergeCells count="24">
    <mergeCell ref="Z9:AC9"/>
    <mergeCell ref="AD9:AG9"/>
    <mergeCell ref="AH9:AK9"/>
    <mergeCell ref="B9:E9"/>
    <mergeCell ref="F9:I9"/>
    <mergeCell ref="J9:M9"/>
    <mergeCell ref="N9:Q9"/>
    <mergeCell ref="R9:U9"/>
    <mergeCell ref="A50:E50"/>
    <mergeCell ref="A49:B49"/>
    <mergeCell ref="A1:B1"/>
    <mergeCell ref="AD6:AG6"/>
    <mergeCell ref="AH6:AK6"/>
    <mergeCell ref="V6:Y6"/>
    <mergeCell ref="Z6:AC6"/>
    <mergeCell ref="A4:B4"/>
    <mergeCell ref="N6:Q6"/>
    <mergeCell ref="R6:U6"/>
    <mergeCell ref="A6:A7"/>
    <mergeCell ref="B6:E6"/>
    <mergeCell ref="F6:I6"/>
    <mergeCell ref="J6:M6"/>
    <mergeCell ref="A2:B2"/>
    <mergeCell ref="V9:Y9"/>
  </mergeCells>
  <phoneticPr fontId="0" type="noConversion"/>
  <conditionalFormatting sqref="AY10:IV42 AL10:AX43 C49:AG49 A1:IV8 A51:AG65531 F50:AG50 A49 A10:M10 R10:AG42 N10:Q33 N35:Q42 AH11:AK42 A20:M42 A11:A19 F11:M19 A45:AG48 AL12:AU47 AV11:AX47 AY45:IV65531 AH46:AX65531">
    <cfRule type="cellIs" dxfId="21" priority="6" stopIfTrue="1" operator="lessThan">
      <formula>0</formula>
    </cfRule>
  </conditionalFormatting>
  <conditionalFormatting sqref="AH10:AK10">
    <cfRule type="cellIs" dxfId="20" priority="5" stopIfTrue="1" operator="lessThan">
      <formula>0</formula>
    </cfRule>
  </conditionalFormatting>
  <conditionalFormatting sqref="D32:D41">
    <cfRule type="cellIs" dxfId="19" priority="4" stopIfTrue="1" operator="lessThan">
      <formula>0</formula>
    </cfRule>
  </conditionalFormatting>
  <conditionalFormatting sqref="D43:D46">
    <cfRule type="cellIs" dxfId="18" priority="2"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1"/>
  <sheetViews>
    <sheetView view="pageBreakPreview" zoomScaleSheetLayoutView="100" workbookViewId="0">
      <pane xSplit="1" topLeftCell="AC1" activePane="topRight" state="frozen"/>
      <selection sqref="A1:AK56"/>
      <selection pane="topRight" activeCell="AH43" sqref="AH43:AK46"/>
    </sheetView>
  </sheetViews>
  <sheetFormatPr defaultRowHeight="13" x14ac:dyDescent="0.3"/>
  <cols>
    <col min="1" max="1" width="71.54296875" customWidth="1"/>
    <col min="2" max="2" width="12.453125" bestFit="1" customWidth="1"/>
    <col min="3" max="4" width="12.54296875" bestFit="1" customWidth="1"/>
    <col min="5" max="5" width="13.54296875" bestFit="1" customWidth="1"/>
    <col min="6" max="6" width="12.453125" bestFit="1" customWidth="1"/>
    <col min="7" max="7" width="15.453125" customWidth="1"/>
    <col min="8" max="8" width="13.453125" customWidth="1"/>
    <col min="9" max="9" width="13.54296875" bestFit="1" customWidth="1"/>
    <col min="10" max="10" width="12.453125" bestFit="1" customWidth="1"/>
    <col min="11" max="11" width="14.08984375" customWidth="1"/>
    <col min="12" max="12" width="13.453125" customWidth="1"/>
    <col min="13" max="15" width="13.54296875" bestFit="1" customWidth="1"/>
    <col min="16" max="16" width="13.453125" customWidth="1"/>
    <col min="17" max="18" width="13.54296875" bestFit="1" customWidth="1"/>
    <col min="19" max="19" width="13.54296875" customWidth="1"/>
    <col min="20" max="20" width="13.08984375" bestFit="1" customWidth="1"/>
    <col min="21" max="21" width="13.54296875" bestFit="1" customWidth="1"/>
    <col min="22" max="24" width="12.453125" bestFit="1" customWidth="1"/>
    <col min="25" max="26" width="13.54296875" bestFit="1" customWidth="1"/>
    <col min="27" max="27" width="13.453125" customWidth="1"/>
    <col min="28" max="28" width="13.54296875" customWidth="1"/>
    <col min="29" max="30" width="13.54296875" bestFit="1" customWidth="1"/>
    <col min="31" max="31" width="13.54296875" customWidth="1"/>
    <col min="32" max="32" width="13.453125" customWidth="1"/>
    <col min="33" max="34" width="13.54296875" bestFit="1" customWidth="1"/>
    <col min="35" max="35" width="13.453125" customWidth="1"/>
    <col min="36" max="36" width="13.54296875" customWidth="1"/>
    <col min="37" max="37" width="13.54296875" bestFit="1" customWidth="1"/>
  </cols>
  <sheetData>
    <row r="1" spans="1:37" ht="15.5" x14ac:dyDescent="0.35">
      <c r="A1" s="115" t="s">
        <v>44</v>
      </c>
      <c r="B1" s="115"/>
      <c r="C1" s="21"/>
      <c r="D1" s="21"/>
      <c r="E1" s="21"/>
    </row>
    <row r="2" spans="1:37" ht="15.75" customHeight="1" x14ac:dyDescent="0.35">
      <c r="A2" s="126" t="s">
        <v>89</v>
      </c>
      <c r="B2" s="126"/>
      <c r="C2" s="22"/>
      <c r="D2" s="22"/>
      <c r="E2" s="22"/>
      <c r="F2" s="22"/>
      <c r="G2" s="22"/>
      <c r="H2" s="22"/>
    </row>
    <row r="3" spans="1:37" ht="10.5" customHeight="1" x14ac:dyDescent="0.35">
      <c r="A3" s="23"/>
      <c r="B3" s="23"/>
      <c r="C3" s="23"/>
      <c r="D3" s="23"/>
      <c r="E3" s="23"/>
    </row>
    <row r="4" spans="1:37" ht="15" x14ac:dyDescent="0.3">
      <c r="A4" s="120" t="s">
        <v>51</v>
      </c>
      <c r="B4" s="120"/>
      <c r="C4" s="31"/>
      <c r="D4" s="31"/>
      <c r="E4" s="24"/>
    </row>
    <row r="6" spans="1:37" s="6" customFormat="1" ht="30.75" customHeight="1" x14ac:dyDescent="0.3">
      <c r="A6" s="123" t="s">
        <v>34</v>
      </c>
      <c r="B6" s="123" t="s">
        <v>35</v>
      </c>
      <c r="C6" s="123"/>
      <c r="D6" s="123"/>
      <c r="E6" s="123"/>
      <c r="F6" s="124" t="s">
        <v>36</v>
      </c>
      <c r="G6" s="124"/>
      <c r="H6" s="124"/>
      <c r="I6" s="124"/>
      <c r="J6" s="125" t="s">
        <v>37</v>
      </c>
      <c r="K6" s="125"/>
      <c r="L6" s="125"/>
      <c r="M6" s="125"/>
      <c r="N6" s="121" t="s">
        <v>38</v>
      </c>
      <c r="O6" s="121"/>
      <c r="P6" s="121"/>
      <c r="Q6" s="121"/>
      <c r="R6" s="122" t="s">
        <v>39</v>
      </c>
      <c r="S6" s="122"/>
      <c r="T6" s="122"/>
      <c r="U6" s="122"/>
      <c r="V6" s="118" t="s">
        <v>46</v>
      </c>
      <c r="W6" s="118"/>
      <c r="X6" s="118"/>
      <c r="Y6" s="118"/>
      <c r="Z6" s="119" t="s">
        <v>40</v>
      </c>
      <c r="AA6" s="119"/>
      <c r="AB6" s="119"/>
      <c r="AC6" s="119"/>
      <c r="AD6" s="116" t="s">
        <v>41</v>
      </c>
      <c r="AE6" s="116"/>
      <c r="AF6" s="116"/>
      <c r="AG6" s="116"/>
      <c r="AH6" s="154" t="s">
        <v>42</v>
      </c>
      <c r="AI6" s="154"/>
      <c r="AJ6" s="154"/>
      <c r="AK6" s="154"/>
    </row>
    <row r="7" spans="1:37" s="6" customFormat="1" x14ac:dyDescent="0.3">
      <c r="A7" s="123"/>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3">
      <c r="A8" s="16" t="s">
        <v>43</v>
      </c>
      <c r="B8" s="49"/>
      <c r="C8" s="49"/>
      <c r="D8" s="49"/>
      <c r="E8" s="49"/>
      <c r="F8" s="112" t="s">
        <v>65</v>
      </c>
      <c r="G8" s="112" t="s">
        <v>66</v>
      </c>
      <c r="H8" s="112" t="s">
        <v>67</v>
      </c>
      <c r="I8" s="107"/>
      <c r="J8" s="17" t="s">
        <v>68</v>
      </c>
      <c r="K8" s="17" t="s">
        <v>69</v>
      </c>
      <c r="L8" s="17" t="s">
        <v>70</v>
      </c>
      <c r="M8" s="17"/>
      <c r="N8" s="110" t="s">
        <v>68</v>
      </c>
      <c r="O8" s="110" t="s">
        <v>69</v>
      </c>
      <c r="P8" s="110" t="s">
        <v>70</v>
      </c>
      <c r="Q8" s="105"/>
      <c r="R8" s="111" t="s">
        <v>71</v>
      </c>
      <c r="S8" s="111" t="s">
        <v>72</v>
      </c>
      <c r="T8" s="111" t="s">
        <v>73</v>
      </c>
      <c r="U8" s="106"/>
      <c r="V8" s="18"/>
      <c r="W8" s="18"/>
      <c r="X8" s="18"/>
      <c r="Y8" s="18"/>
      <c r="Z8" s="19" t="s">
        <v>71</v>
      </c>
      <c r="AA8" s="19" t="s">
        <v>74</v>
      </c>
      <c r="AB8" s="19" t="s">
        <v>70</v>
      </c>
      <c r="AC8" s="19"/>
      <c r="AD8" s="108" t="s">
        <v>71</v>
      </c>
      <c r="AE8" s="108" t="s">
        <v>74</v>
      </c>
      <c r="AF8" s="108" t="s">
        <v>70</v>
      </c>
      <c r="AG8" s="103"/>
      <c r="AH8" s="109" t="s">
        <v>75</v>
      </c>
      <c r="AI8" s="109" t="s">
        <v>76</v>
      </c>
      <c r="AJ8" s="109" t="s">
        <v>73</v>
      </c>
      <c r="AK8" s="104"/>
    </row>
    <row r="9" spans="1:37" s="79" customFormat="1" x14ac:dyDescent="0.3">
      <c r="A9" s="78"/>
      <c r="B9" s="139" t="s">
        <v>53</v>
      </c>
      <c r="C9" s="140"/>
      <c r="D9" s="140"/>
      <c r="E9" s="141"/>
      <c r="F9" s="142" t="s">
        <v>53</v>
      </c>
      <c r="G9" s="143"/>
      <c r="H9" s="143"/>
      <c r="I9" s="144"/>
      <c r="J9" s="145" t="s">
        <v>53</v>
      </c>
      <c r="K9" s="146"/>
      <c r="L9" s="146"/>
      <c r="M9" s="147"/>
      <c r="N9" s="148" t="s">
        <v>53</v>
      </c>
      <c r="O9" s="149"/>
      <c r="P9" s="149"/>
      <c r="Q9" s="150"/>
      <c r="R9" s="151" t="s">
        <v>53</v>
      </c>
      <c r="S9" s="152"/>
      <c r="T9" s="152"/>
      <c r="U9" s="153"/>
      <c r="V9" s="127" t="s">
        <v>53</v>
      </c>
      <c r="W9" s="128"/>
      <c r="X9" s="128"/>
      <c r="Y9" s="129"/>
      <c r="Z9" s="130" t="s">
        <v>53</v>
      </c>
      <c r="AA9" s="131"/>
      <c r="AB9" s="131"/>
      <c r="AC9" s="132"/>
      <c r="AD9" s="133" t="s">
        <v>53</v>
      </c>
      <c r="AE9" s="134"/>
      <c r="AF9" s="134"/>
      <c r="AG9" s="135"/>
      <c r="AH9" s="136" t="s">
        <v>53</v>
      </c>
      <c r="AI9" s="137"/>
      <c r="AJ9" s="137"/>
      <c r="AK9" s="138"/>
    </row>
    <row r="10" spans="1:37" x14ac:dyDescent="0.3">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3">
      <c r="A11" s="34" t="s">
        <v>6</v>
      </c>
      <c r="B11" s="44">
        <v>2044629</v>
      </c>
      <c r="C11" s="44">
        <v>346044</v>
      </c>
      <c r="D11" s="45">
        <v>884165</v>
      </c>
      <c r="E11" s="46">
        <v>3274838</v>
      </c>
      <c r="F11" s="59">
        <v>228431</v>
      </c>
      <c r="G11" s="59">
        <v>14600</v>
      </c>
      <c r="H11" s="59">
        <v>13285</v>
      </c>
      <c r="I11" s="59">
        <v>256316</v>
      </c>
      <c r="J11" s="60">
        <v>616362</v>
      </c>
      <c r="K11" s="60">
        <v>137909</v>
      </c>
      <c r="L11" s="60">
        <v>178187</v>
      </c>
      <c r="M11" s="60">
        <v>932458</v>
      </c>
      <c r="N11" s="61">
        <v>86853</v>
      </c>
      <c r="O11" s="61">
        <v>6744</v>
      </c>
      <c r="P11" s="61">
        <v>3830</v>
      </c>
      <c r="Q11" s="61">
        <v>97427</v>
      </c>
      <c r="R11" s="62">
        <v>31304</v>
      </c>
      <c r="S11" s="62">
        <v>19509</v>
      </c>
      <c r="T11" s="62">
        <v>20722</v>
      </c>
      <c r="U11" s="62">
        <v>71535</v>
      </c>
      <c r="V11" s="40">
        <v>693571</v>
      </c>
      <c r="W11" s="40">
        <v>98768</v>
      </c>
      <c r="X11" s="40">
        <v>413978</v>
      </c>
      <c r="Y11" s="40">
        <v>1206317</v>
      </c>
      <c r="Z11" s="35">
        <v>186658</v>
      </c>
      <c r="AA11" s="35">
        <v>13727</v>
      </c>
      <c r="AB11" s="35">
        <v>62130</v>
      </c>
      <c r="AC11" s="35">
        <v>262515</v>
      </c>
      <c r="AD11" s="36">
        <v>143801</v>
      </c>
      <c r="AE11" s="36">
        <v>49018</v>
      </c>
      <c r="AF11" s="36">
        <v>165888</v>
      </c>
      <c r="AG11" s="36">
        <v>358707</v>
      </c>
      <c r="AH11" s="37">
        <v>57649</v>
      </c>
      <c r="AI11" s="37">
        <v>5769</v>
      </c>
      <c r="AJ11" s="37">
        <v>26145</v>
      </c>
      <c r="AK11" s="37">
        <v>89563</v>
      </c>
    </row>
    <row r="12" spans="1:37" s="38" customFormat="1" x14ac:dyDescent="0.3">
      <c r="A12" s="34" t="s">
        <v>7</v>
      </c>
      <c r="B12" s="44">
        <v>18676</v>
      </c>
      <c r="C12" s="44">
        <v>2253</v>
      </c>
      <c r="D12" s="45">
        <v>5550</v>
      </c>
      <c r="E12" s="46">
        <v>26479</v>
      </c>
      <c r="F12" s="59">
        <v>4668</v>
      </c>
      <c r="G12" s="59">
        <v>279</v>
      </c>
      <c r="H12" s="59">
        <v>182</v>
      </c>
      <c r="I12" s="59">
        <v>5129</v>
      </c>
      <c r="J12" s="60">
        <v>3387</v>
      </c>
      <c r="K12" s="60">
        <v>880</v>
      </c>
      <c r="L12" s="60">
        <v>1135</v>
      </c>
      <c r="M12" s="60">
        <v>5402</v>
      </c>
      <c r="N12" s="61">
        <v>1796</v>
      </c>
      <c r="O12" s="61">
        <v>256</v>
      </c>
      <c r="P12" s="61">
        <v>129</v>
      </c>
      <c r="Q12" s="61">
        <v>2181</v>
      </c>
      <c r="R12" s="62">
        <v>469</v>
      </c>
      <c r="S12" s="62">
        <v>44</v>
      </c>
      <c r="T12" s="62">
        <v>208</v>
      </c>
      <c r="U12" s="62">
        <v>721</v>
      </c>
      <c r="V12" s="40">
        <v>3655</v>
      </c>
      <c r="W12" s="40">
        <v>620</v>
      </c>
      <c r="X12" s="40">
        <v>3499</v>
      </c>
      <c r="Y12" s="40">
        <v>7774</v>
      </c>
      <c r="Z12" s="35">
        <v>3634</v>
      </c>
      <c r="AA12" s="35">
        <v>82</v>
      </c>
      <c r="AB12" s="35">
        <v>179</v>
      </c>
      <c r="AC12" s="35">
        <v>3895</v>
      </c>
      <c r="AD12" s="36">
        <v>0</v>
      </c>
      <c r="AE12" s="36">
        <v>0</v>
      </c>
      <c r="AF12" s="36">
        <v>0</v>
      </c>
      <c r="AG12" s="36">
        <v>0</v>
      </c>
      <c r="AH12" s="37">
        <v>1067</v>
      </c>
      <c r="AI12" s="37">
        <v>92</v>
      </c>
      <c r="AJ12" s="37">
        <v>218</v>
      </c>
      <c r="AK12" s="37">
        <v>1377</v>
      </c>
    </row>
    <row r="13" spans="1:37" s="38" customFormat="1" x14ac:dyDescent="0.3">
      <c r="A13" s="34" t="s">
        <v>8</v>
      </c>
      <c r="B13" s="44">
        <v>16860</v>
      </c>
      <c r="C13" s="44">
        <v>658</v>
      </c>
      <c r="D13" s="45">
        <v>2514</v>
      </c>
      <c r="E13" s="46">
        <v>20032</v>
      </c>
      <c r="F13" s="59">
        <v>4171</v>
      </c>
      <c r="G13" s="59">
        <v>14</v>
      </c>
      <c r="H13" s="59">
        <v>0</v>
      </c>
      <c r="I13" s="59">
        <v>4185</v>
      </c>
      <c r="J13" s="60">
        <v>1810</v>
      </c>
      <c r="K13" s="60">
        <v>50</v>
      </c>
      <c r="L13" s="60">
        <v>72</v>
      </c>
      <c r="M13" s="60">
        <v>1932</v>
      </c>
      <c r="N13" s="61">
        <v>168</v>
      </c>
      <c r="O13" s="61">
        <v>460</v>
      </c>
      <c r="P13" s="61">
        <v>1</v>
      </c>
      <c r="Q13" s="61">
        <v>629</v>
      </c>
      <c r="R13" s="62">
        <v>28</v>
      </c>
      <c r="S13" s="62">
        <v>0</v>
      </c>
      <c r="T13" s="62">
        <v>0</v>
      </c>
      <c r="U13" s="62">
        <v>28</v>
      </c>
      <c r="V13" s="40">
        <v>2498</v>
      </c>
      <c r="W13" s="40">
        <v>3</v>
      </c>
      <c r="X13" s="40">
        <v>226</v>
      </c>
      <c r="Y13" s="40">
        <v>2727</v>
      </c>
      <c r="Z13" s="35">
        <v>734</v>
      </c>
      <c r="AA13" s="35">
        <v>15</v>
      </c>
      <c r="AB13" s="35">
        <v>2024</v>
      </c>
      <c r="AC13" s="35">
        <v>2773</v>
      </c>
      <c r="AD13" s="36">
        <v>7319</v>
      </c>
      <c r="AE13" s="36">
        <v>93</v>
      </c>
      <c r="AF13" s="36">
        <v>50</v>
      </c>
      <c r="AG13" s="36">
        <v>7462</v>
      </c>
      <c r="AH13" s="37">
        <v>132</v>
      </c>
      <c r="AI13" s="37">
        <v>23</v>
      </c>
      <c r="AJ13" s="37">
        <v>141</v>
      </c>
      <c r="AK13" s="37">
        <v>296</v>
      </c>
    </row>
    <row r="14" spans="1:37" s="38" customFormat="1" x14ac:dyDescent="0.3">
      <c r="A14" s="34" t="s">
        <v>9</v>
      </c>
      <c r="B14" s="44">
        <v>2332</v>
      </c>
      <c r="C14" s="44">
        <v>97</v>
      </c>
      <c r="D14" s="45">
        <v>460</v>
      </c>
      <c r="E14" s="46">
        <v>2889</v>
      </c>
      <c r="F14" s="59">
        <v>369</v>
      </c>
      <c r="G14" s="59">
        <v>17</v>
      </c>
      <c r="H14" s="59">
        <v>0</v>
      </c>
      <c r="I14" s="59">
        <v>386</v>
      </c>
      <c r="J14" s="60">
        <v>219</v>
      </c>
      <c r="K14" s="60">
        <v>10</v>
      </c>
      <c r="L14" s="60">
        <v>196</v>
      </c>
      <c r="M14" s="60">
        <v>425</v>
      </c>
      <c r="N14" s="61">
        <v>0</v>
      </c>
      <c r="O14" s="61">
        <v>0</v>
      </c>
      <c r="P14" s="61">
        <v>0</v>
      </c>
      <c r="Q14" s="61">
        <v>0</v>
      </c>
      <c r="R14" s="62">
        <v>0</v>
      </c>
      <c r="S14" s="62">
        <v>0</v>
      </c>
      <c r="T14" s="62">
        <v>0</v>
      </c>
      <c r="U14" s="62">
        <v>0</v>
      </c>
      <c r="V14" s="40">
        <v>845</v>
      </c>
      <c r="W14" s="40">
        <v>0</v>
      </c>
      <c r="X14" s="40">
        <v>264</v>
      </c>
      <c r="Y14" s="40">
        <v>1109</v>
      </c>
      <c r="Z14" s="35">
        <v>28</v>
      </c>
      <c r="AA14" s="35">
        <v>0</v>
      </c>
      <c r="AB14" s="35">
        <v>0</v>
      </c>
      <c r="AC14" s="35">
        <v>28</v>
      </c>
      <c r="AD14" s="36">
        <v>709</v>
      </c>
      <c r="AE14" s="36">
        <v>0</v>
      </c>
      <c r="AF14" s="36">
        <v>0</v>
      </c>
      <c r="AG14" s="36">
        <v>709</v>
      </c>
      <c r="AH14" s="37">
        <v>162</v>
      </c>
      <c r="AI14" s="37">
        <v>70</v>
      </c>
      <c r="AJ14" s="37">
        <v>0</v>
      </c>
      <c r="AK14" s="37">
        <v>232</v>
      </c>
    </row>
    <row r="15" spans="1:37" s="38" customFormat="1" x14ac:dyDescent="0.3">
      <c r="A15" s="34" t="s">
        <v>10</v>
      </c>
      <c r="B15" s="44">
        <v>4836</v>
      </c>
      <c r="C15" s="44">
        <v>788</v>
      </c>
      <c r="D15" s="45">
        <v>1301</v>
      </c>
      <c r="E15" s="46">
        <v>6925</v>
      </c>
      <c r="F15" s="59">
        <v>84</v>
      </c>
      <c r="G15" s="59">
        <v>47</v>
      </c>
      <c r="H15" s="59">
        <v>112</v>
      </c>
      <c r="I15" s="59">
        <v>243</v>
      </c>
      <c r="J15" s="60">
        <v>454</v>
      </c>
      <c r="K15" s="60">
        <v>61</v>
      </c>
      <c r="L15" s="60">
        <v>490</v>
      </c>
      <c r="M15" s="60">
        <v>1005</v>
      </c>
      <c r="N15" s="61">
        <v>57</v>
      </c>
      <c r="O15" s="61">
        <v>1</v>
      </c>
      <c r="P15" s="61">
        <v>0</v>
      </c>
      <c r="Q15" s="61">
        <v>58</v>
      </c>
      <c r="R15" s="62">
        <v>513</v>
      </c>
      <c r="S15" s="62">
        <v>53</v>
      </c>
      <c r="T15" s="62">
        <v>23</v>
      </c>
      <c r="U15" s="62">
        <v>589</v>
      </c>
      <c r="V15" s="40">
        <v>796</v>
      </c>
      <c r="W15" s="40">
        <v>74</v>
      </c>
      <c r="X15" s="40">
        <v>478</v>
      </c>
      <c r="Y15" s="40">
        <v>1348</v>
      </c>
      <c r="Z15" s="35">
        <v>2622</v>
      </c>
      <c r="AA15" s="35">
        <v>93</v>
      </c>
      <c r="AB15" s="35">
        <v>45</v>
      </c>
      <c r="AC15" s="35">
        <v>2760</v>
      </c>
      <c r="AD15" s="36">
        <v>0</v>
      </c>
      <c r="AE15" s="36">
        <v>0</v>
      </c>
      <c r="AF15" s="36">
        <v>0</v>
      </c>
      <c r="AG15" s="36">
        <v>0</v>
      </c>
      <c r="AH15" s="37">
        <v>310</v>
      </c>
      <c r="AI15" s="37">
        <v>459</v>
      </c>
      <c r="AJ15" s="37">
        <v>153</v>
      </c>
      <c r="AK15" s="37">
        <v>922</v>
      </c>
    </row>
    <row r="16" spans="1:37" s="38" customFormat="1" x14ac:dyDescent="0.3">
      <c r="A16" s="34" t="s">
        <v>11</v>
      </c>
      <c r="B16" s="44">
        <v>3352</v>
      </c>
      <c r="C16" s="44">
        <v>565</v>
      </c>
      <c r="D16" s="45">
        <v>1517</v>
      </c>
      <c r="E16" s="46">
        <v>5434</v>
      </c>
      <c r="F16" s="59">
        <v>0</v>
      </c>
      <c r="G16" s="59">
        <v>73</v>
      </c>
      <c r="H16" s="59">
        <v>172</v>
      </c>
      <c r="I16" s="59">
        <v>245</v>
      </c>
      <c r="J16" s="60">
        <v>514</v>
      </c>
      <c r="K16" s="60">
        <v>426</v>
      </c>
      <c r="L16" s="60">
        <v>135</v>
      </c>
      <c r="M16" s="60">
        <v>1075</v>
      </c>
      <c r="N16" s="61">
        <v>0</v>
      </c>
      <c r="O16" s="61">
        <v>0</v>
      </c>
      <c r="P16" s="61">
        <v>0</v>
      </c>
      <c r="Q16" s="61">
        <v>0</v>
      </c>
      <c r="R16" s="62">
        <v>335</v>
      </c>
      <c r="S16" s="62">
        <v>0</v>
      </c>
      <c r="T16" s="62">
        <v>3</v>
      </c>
      <c r="U16" s="62">
        <v>338</v>
      </c>
      <c r="V16" s="40">
        <v>1843</v>
      </c>
      <c r="W16" s="40">
        <v>1</v>
      </c>
      <c r="X16" s="40">
        <v>383</v>
      </c>
      <c r="Y16" s="40">
        <v>2227</v>
      </c>
      <c r="Z16" s="35">
        <v>606</v>
      </c>
      <c r="AA16" s="35">
        <v>5</v>
      </c>
      <c r="AB16" s="35">
        <v>807</v>
      </c>
      <c r="AC16" s="35">
        <v>1418</v>
      </c>
      <c r="AD16" s="36">
        <v>0</v>
      </c>
      <c r="AE16" s="36">
        <v>0</v>
      </c>
      <c r="AF16" s="36">
        <v>0</v>
      </c>
      <c r="AG16" s="36">
        <v>0</v>
      </c>
      <c r="AH16" s="37">
        <v>54</v>
      </c>
      <c r="AI16" s="37">
        <v>60</v>
      </c>
      <c r="AJ16" s="37">
        <v>17</v>
      </c>
      <c r="AK16" s="37">
        <v>131</v>
      </c>
    </row>
    <row r="17" spans="1:37" s="38" customFormat="1" x14ac:dyDescent="0.3">
      <c r="A17" s="34" t="s">
        <v>12</v>
      </c>
      <c r="B17" s="44">
        <v>46693</v>
      </c>
      <c r="C17" s="44">
        <v>5619</v>
      </c>
      <c r="D17" s="45">
        <v>2733</v>
      </c>
      <c r="E17" s="46">
        <v>55045</v>
      </c>
      <c r="F17" s="59">
        <v>4100</v>
      </c>
      <c r="G17" s="59">
        <v>104</v>
      </c>
      <c r="H17" s="59">
        <v>66</v>
      </c>
      <c r="I17" s="59">
        <v>4270</v>
      </c>
      <c r="J17" s="60">
        <v>29095</v>
      </c>
      <c r="K17" s="60">
        <v>2933</v>
      </c>
      <c r="L17" s="60">
        <v>387</v>
      </c>
      <c r="M17" s="60">
        <v>32415</v>
      </c>
      <c r="N17" s="61">
        <v>2608</v>
      </c>
      <c r="O17" s="61">
        <v>230</v>
      </c>
      <c r="P17" s="61">
        <v>1</v>
      </c>
      <c r="Q17" s="61">
        <v>2839</v>
      </c>
      <c r="R17" s="62">
        <v>664</v>
      </c>
      <c r="S17" s="62">
        <v>28</v>
      </c>
      <c r="T17" s="62">
        <v>0</v>
      </c>
      <c r="U17" s="62">
        <v>692</v>
      </c>
      <c r="V17" s="40">
        <v>4038</v>
      </c>
      <c r="W17" s="40">
        <v>1925</v>
      </c>
      <c r="X17" s="40">
        <v>1398</v>
      </c>
      <c r="Y17" s="40">
        <v>7361</v>
      </c>
      <c r="Z17" s="35">
        <v>948</v>
      </c>
      <c r="AA17" s="35">
        <v>209</v>
      </c>
      <c r="AB17" s="35">
        <v>348</v>
      </c>
      <c r="AC17" s="35">
        <v>1505</v>
      </c>
      <c r="AD17" s="36">
        <v>4926</v>
      </c>
      <c r="AE17" s="36">
        <v>163</v>
      </c>
      <c r="AF17" s="36">
        <v>453</v>
      </c>
      <c r="AG17" s="36">
        <v>5542</v>
      </c>
      <c r="AH17" s="37">
        <v>314</v>
      </c>
      <c r="AI17" s="37">
        <v>27</v>
      </c>
      <c r="AJ17" s="37">
        <v>80</v>
      </c>
      <c r="AK17" s="37">
        <v>421</v>
      </c>
    </row>
    <row r="18" spans="1:37" s="38" customFormat="1" x14ac:dyDescent="0.3">
      <c r="A18" s="34" t="s">
        <v>13</v>
      </c>
      <c r="B18" s="44">
        <v>48141</v>
      </c>
      <c r="C18" s="44">
        <v>6957</v>
      </c>
      <c r="D18" s="45">
        <v>31656</v>
      </c>
      <c r="E18" s="46">
        <v>86754</v>
      </c>
      <c r="F18" s="59">
        <v>5431</v>
      </c>
      <c r="G18" s="59">
        <v>217</v>
      </c>
      <c r="H18" s="59">
        <v>523</v>
      </c>
      <c r="I18" s="59">
        <v>6171</v>
      </c>
      <c r="J18" s="60">
        <v>4138</v>
      </c>
      <c r="K18" s="60">
        <v>886</v>
      </c>
      <c r="L18" s="60">
        <v>2835</v>
      </c>
      <c r="M18" s="60">
        <v>7859</v>
      </c>
      <c r="N18" s="61">
        <v>1470</v>
      </c>
      <c r="O18" s="61">
        <v>477</v>
      </c>
      <c r="P18" s="61">
        <v>240</v>
      </c>
      <c r="Q18" s="61">
        <v>2187</v>
      </c>
      <c r="R18" s="62">
        <v>747</v>
      </c>
      <c r="S18" s="62">
        <v>49</v>
      </c>
      <c r="T18" s="62">
        <v>479</v>
      </c>
      <c r="U18" s="62">
        <v>1275</v>
      </c>
      <c r="V18" s="40">
        <v>9857</v>
      </c>
      <c r="W18" s="40">
        <v>922</v>
      </c>
      <c r="X18" s="40">
        <v>5254</v>
      </c>
      <c r="Y18" s="40">
        <v>16033</v>
      </c>
      <c r="Z18" s="35">
        <v>13693</v>
      </c>
      <c r="AA18" s="35">
        <v>478</v>
      </c>
      <c r="AB18" s="35">
        <v>963</v>
      </c>
      <c r="AC18" s="35">
        <v>15134</v>
      </c>
      <c r="AD18" s="36">
        <v>11191</v>
      </c>
      <c r="AE18" s="36">
        <v>2756</v>
      </c>
      <c r="AF18" s="36">
        <v>19364</v>
      </c>
      <c r="AG18" s="36">
        <v>33311</v>
      </c>
      <c r="AH18" s="37">
        <v>1614</v>
      </c>
      <c r="AI18" s="37">
        <v>1172</v>
      </c>
      <c r="AJ18" s="37">
        <v>1998</v>
      </c>
      <c r="AK18" s="37">
        <v>4784</v>
      </c>
    </row>
    <row r="19" spans="1:37" s="100" customFormat="1" x14ac:dyDescent="0.3">
      <c r="A19" s="39" t="s">
        <v>14</v>
      </c>
      <c r="B19" s="84">
        <v>2185519</v>
      </c>
      <c r="C19" s="84">
        <v>362981</v>
      </c>
      <c r="D19" s="85">
        <v>929896</v>
      </c>
      <c r="E19" s="86">
        <v>3478396</v>
      </c>
      <c r="F19" s="87">
        <v>247254</v>
      </c>
      <c r="G19" s="87">
        <v>15351</v>
      </c>
      <c r="H19" s="87">
        <v>14340</v>
      </c>
      <c r="I19" s="87">
        <v>276945</v>
      </c>
      <c r="J19" s="88">
        <v>655979</v>
      </c>
      <c r="K19" s="88">
        <v>143155</v>
      </c>
      <c r="L19" s="88">
        <v>183437</v>
      </c>
      <c r="M19" s="88">
        <v>982571</v>
      </c>
      <c r="N19" s="89">
        <v>92952</v>
      </c>
      <c r="O19" s="89">
        <v>8168</v>
      </c>
      <c r="P19" s="89">
        <v>4201</v>
      </c>
      <c r="Q19" s="89">
        <v>105321</v>
      </c>
      <c r="R19" s="90">
        <v>34060</v>
      </c>
      <c r="S19" s="90">
        <v>19683</v>
      </c>
      <c r="T19" s="90">
        <v>21435</v>
      </c>
      <c r="U19" s="90">
        <v>75178</v>
      </c>
      <c r="V19" s="96">
        <v>717103</v>
      </c>
      <c r="W19" s="96">
        <v>102313</v>
      </c>
      <c r="X19" s="96">
        <v>425480</v>
      </c>
      <c r="Y19" s="96">
        <v>1244896</v>
      </c>
      <c r="Z19" s="97">
        <v>208923</v>
      </c>
      <c r="AA19" s="97">
        <v>14609</v>
      </c>
      <c r="AB19" s="97">
        <v>66496</v>
      </c>
      <c r="AC19" s="97">
        <v>290028</v>
      </c>
      <c r="AD19" s="98">
        <v>167946</v>
      </c>
      <c r="AE19" s="98">
        <v>52030</v>
      </c>
      <c r="AF19" s="98">
        <v>185755</v>
      </c>
      <c r="AG19" s="98">
        <v>405731</v>
      </c>
      <c r="AH19" s="99">
        <v>61302</v>
      </c>
      <c r="AI19" s="99">
        <v>7672</v>
      </c>
      <c r="AJ19" s="99">
        <v>28752</v>
      </c>
      <c r="AK19" s="99">
        <v>97726</v>
      </c>
    </row>
    <row r="20" spans="1:37" s="38" customFormat="1" x14ac:dyDescent="0.3">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3">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3">
      <c r="A22" s="34" t="s">
        <v>16</v>
      </c>
      <c r="B22" s="44">
        <v>262017</v>
      </c>
      <c r="C22" s="44">
        <v>35527</v>
      </c>
      <c r="D22" s="45">
        <v>83936</v>
      </c>
      <c r="E22" s="46">
        <v>381480</v>
      </c>
      <c r="F22" s="59">
        <v>29684</v>
      </c>
      <c r="G22" s="59">
        <v>2392</v>
      </c>
      <c r="H22" s="59">
        <v>529</v>
      </c>
      <c r="I22" s="59">
        <v>32605</v>
      </c>
      <c r="J22" s="60">
        <v>148856</v>
      </c>
      <c r="K22" s="60">
        <v>32591</v>
      </c>
      <c r="L22" s="60">
        <v>64066</v>
      </c>
      <c r="M22" s="60">
        <v>245513</v>
      </c>
      <c r="N22" s="61">
        <v>45508</v>
      </c>
      <c r="O22" s="61">
        <v>109</v>
      </c>
      <c r="P22" s="61">
        <v>166</v>
      </c>
      <c r="Q22" s="61">
        <v>45783</v>
      </c>
      <c r="R22" s="62">
        <v>7743</v>
      </c>
      <c r="S22" s="62">
        <v>0</v>
      </c>
      <c r="T22" s="62">
        <v>15118</v>
      </c>
      <c r="U22" s="62">
        <v>22861</v>
      </c>
      <c r="V22" s="40">
        <v>25097</v>
      </c>
      <c r="W22" s="40">
        <v>280</v>
      </c>
      <c r="X22" s="40">
        <v>2832</v>
      </c>
      <c r="Y22" s="40">
        <v>28209</v>
      </c>
      <c r="Z22" s="35">
        <v>2167</v>
      </c>
      <c r="AA22" s="35">
        <v>7</v>
      </c>
      <c r="AB22" s="35">
        <v>297</v>
      </c>
      <c r="AC22" s="35">
        <v>2471</v>
      </c>
      <c r="AD22" s="36">
        <v>2453</v>
      </c>
      <c r="AE22" s="36">
        <v>112</v>
      </c>
      <c r="AF22" s="36">
        <v>721</v>
      </c>
      <c r="AG22" s="36">
        <v>3286</v>
      </c>
      <c r="AH22" s="37">
        <v>509</v>
      </c>
      <c r="AI22" s="37">
        <v>36</v>
      </c>
      <c r="AJ22" s="37">
        <v>207</v>
      </c>
      <c r="AK22" s="37">
        <v>752</v>
      </c>
    </row>
    <row r="23" spans="1:37" s="38" customFormat="1" x14ac:dyDescent="0.3">
      <c r="A23" s="34" t="s">
        <v>17</v>
      </c>
      <c r="B23" s="44">
        <v>126863</v>
      </c>
      <c r="C23" s="44">
        <v>11824</v>
      </c>
      <c r="D23" s="45">
        <v>9701</v>
      </c>
      <c r="E23" s="46">
        <v>148388</v>
      </c>
      <c r="F23" s="59">
        <v>74913</v>
      </c>
      <c r="G23" s="59">
        <v>988</v>
      </c>
      <c r="H23" s="59">
        <v>0</v>
      </c>
      <c r="I23" s="59">
        <v>75901</v>
      </c>
      <c r="J23" s="60">
        <v>40743</v>
      </c>
      <c r="K23" s="60">
        <v>10787</v>
      </c>
      <c r="L23" s="60">
        <v>9550</v>
      </c>
      <c r="M23" s="60">
        <v>61080</v>
      </c>
      <c r="N23" s="61">
        <v>1</v>
      </c>
      <c r="O23" s="61">
        <v>1</v>
      </c>
      <c r="P23" s="61">
        <v>0</v>
      </c>
      <c r="Q23" s="61">
        <v>2</v>
      </c>
      <c r="R23" s="62">
        <v>4125</v>
      </c>
      <c r="S23" s="62">
        <v>0</v>
      </c>
      <c r="T23" s="62">
        <v>101</v>
      </c>
      <c r="U23" s="62">
        <v>4226</v>
      </c>
      <c r="V23" s="40">
        <v>5354</v>
      </c>
      <c r="W23" s="40">
        <v>0</v>
      </c>
      <c r="X23" s="40">
        <v>0</v>
      </c>
      <c r="Y23" s="40">
        <v>5354</v>
      </c>
      <c r="Z23" s="35">
        <v>441</v>
      </c>
      <c r="AA23" s="35">
        <v>0</v>
      </c>
      <c r="AB23" s="35">
        <v>28</v>
      </c>
      <c r="AC23" s="35">
        <v>469</v>
      </c>
      <c r="AD23" s="36">
        <v>1273</v>
      </c>
      <c r="AE23" s="36">
        <v>48</v>
      </c>
      <c r="AF23" s="36">
        <v>22</v>
      </c>
      <c r="AG23" s="36">
        <v>1343</v>
      </c>
      <c r="AH23" s="37">
        <v>13</v>
      </c>
      <c r="AI23" s="37">
        <v>0</v>
      </c>
      <c r="AJ23" s="37">
        <v>0</v>
      </c>
      <c r="AK23" s="37">
        <v>13</v>
      </c>
    </row>
    <row r="24" spans="1:37" s="38" customFormat="1" x14ac:dyDescent="0.3">
      <c r="A24" s="34" t="s">
        <v>18</v>
      </c>
      <c r="B24" s="44">
        <v>556514</v>
      </c>
      <c r="C24" s="44">
        <v>106089</v>
      </c>
      <c r="D24" s="45">
        <v>225044</v>
      </c>
      <c r="E24" s="46">
        <v>887647</v>
      </c>
      <c r="F24" s="59">
        <v>55509</v>
      </c>
      <c r="G24" s="59">
        <v>2364</v>
      </c>
      <c r="H24" s="59">
        <v>2072</v>
      </c>
      <c r="I24" s="59">
        <v>59945</v>
      </c>
      <c r="J24" s="60">
        <v>198129</v>
      </c>
      <c r="K24" s="60">
        <v>30756</v>
      </c>
      <c r="L24" s="60">
        <v>46664</v>
      </c>
      <c r="M24" s="60">
        <v>275549</v>
      </c>
      <c r="N24" s="61">
        <v>587</v>
      </c>
      <c r="O24" s="61">
        <v>25</v>
      </c>
      <c r="P24" s="61">
        <v>2</v>
      </c>
      <c r="Q24" s="61">
        <v>614</v>
      </c>
      <c r="R24" s="62">
        <v>1068</v>
      </c>
      <c r="S24" s="62">
        <v>3279</v>
      </c>
      <c r="T24" s="62">
        <v>267</v>
      </c>
      <c r="U24" s="62">
        <v>4614</v>
      </c>
      <c r="V24" s="40">
        <v>278221</v>
      </c>
      <c r="W24" s="40">
        <v>67275</v>
      </c>
      <c r="X24" s="40">
        <v>174674</v>
      </c>
      <c r="Y24" s="40">
        <v>520170</v>
      </c>
      <c r="Z24" s="35">
        <v>15015</v>
      </c>
      <c r="AA24" s="35">
        <v>137</v>
      </c>
      <c r="AB24" s="35">
        <v>194</v>
      </c>
      <c r="AC24" s="35">
        <v>15346</v>
      </c>
      <c r="AD24" s="36">
        <v>6878</v>
      </c>
      <c r="AE24" s="36">
        <v>1912</v>
      </c>
      <c r="AF24" s="36">
        <v>921</v>
      </c>
      <c r="AG24" s="36">
        <v>9711</v>
      </c>
      <c r="AH24" s="37">
        <v>1107</v>
      </c>
      <c r="AI24" s="37">
        <v>341</v>
      </c>
      <c r="AJ24" s="37">
        <v>250</v>
      </c>
      <c r="AK24" s="37">
        <v>1698</v>
      </c>
    </row>
    <row r="25" spans="1:37" s="100" customFormat="1" x14ac:dyDescent="0.3">
      <c r="A25" s="39" t="s">
        <v>19</v>
      </c>
      <c r="B25" s="84">
        <v>945394</v>
      </c>
      <c r="C25" s="84">
        <v>153440</v>
      </c>
      <c r="D25" s="85">
        <v>318681</v>
      </c>
      <c r="E25" s="86">
        <v>1417515</v>
      </c>
      <c r="F25" s="87">
        <v>160106</v>
      </c>
      <c r="G25" s="87">
        <v>5744</v>
      </c>
      <c r="H25" s="87">
        <v>2601</v>
      </c>
      <c r="I25" s="87">
        <v>168451</v>
      </c>
      <c r="J25" s="88">
        <v>387728</v>
      </c>
      <c r="K25" s="88">
        <v>74134</v>
      </c>
      <c r="L25" s="88">
        <v>120280</v>
      </c>
      <c r="M25" s="88">
        <v>582142</v>
      </c>
      <c r="N25" s="89">
        <v>46096</v>
      </c>
      <c r="O25" s="89">
        <v>135</v>
      </c>
      <c r="P25" s="89">
        <v>168</v>
      </c>
      <c r="Q25" s="89">
        <v>46399</v>
      </c>
      <c r="R25" s="90">
        <v>12936</v>
      </c>
      <c r="S25" s="90">
        <v>3279</v>
      </c>
      <c r="T25" s="90">
        <v>15486</v>
      </c>
      <c r="U25" s="90">
        <v>31701</v>
      </c>
      <c r="V25" s="96">
        <v>308672</v>
      </c>
      <c r="W25" s="96">
        <v>67555</v>
      </c>
      <c r="X25" s="96">
        <v>177506</v>
      </c>
      <c r="Y25" s="96">
        <v>553733</v>
      </c>
      <c r="Z25" s="97">
        <v>17623</v>
      </c>
      <c r="AA25" s="97">
        <v>144</v>
      </c>
      <c r="AB25" s="97">
        <v>519</v>
      </c>
      <c r="AC25" s="97">
        <v>18286</v>
      </c>
      <c r="AD25" s="98">
        <v>10604</v>
      </c>
      <c r="AE25" s="98">
        <v>2072</v>
      </c>
      <c r="AF25" s="98">
        <v>1664</v>
      </c>
      <c r="AG25" s="98">
        <v>14340</v>
      </c>
      <c r="AH25" s="99">
        <v>1629</v>
      </c>
      <c r="AI25" s="99">
        <v>377</v>
      </c>
      <c r="AJ25" s="99">
        <v>457</v>
      </c>
      <c r="AK25" s="99">
        <v>2463</v>
      </c>
    </row>
    <row r="26" spans="1:37" s="38" customFormat="1" x14ac:dyDescent="0.3">
      <c r="A26" s="34" t="s">
        <v>4</v>
      </c>
      <c r="B26" s="44">
        <v>257089</v>
      </c>
      <c r="C26" s="44">
        <v>41247</v>
      </c>
      <c r="D26" s="45">
        <v>88728</v>
      </c>
      <c r="E26" s="46">
        <v>387064</v>
      </c>
      <c r="F26" s="59">
        <v>29482</v>
      </c>
      <c r="G26" s="59">
        <v>1828</v>
      </c>
      <c r="H26" s="59">
        <v>514</v>
      </c>
      <c r="I26" s="59">
        <v>31824</v>
      </c>
      <c r="J26" s="60">
        <v>144905</v>
      </c>
      <c r="K26" s="60">
        <v>38919</v>
      </c>
      <c r="L26" s="60">
        <v>68420</v>
      </c>
      <c r="M26" s="60">
        <v>252244</v>
      </c>
      <c r="N26" s="61">
        <v>44516</v>
      </c>
      <c r="O26" s="61">
        <v>94</v>
      </c>
      <c r="P26" s="61">
        <v>104</v>
      </c>
      <c r="Q26" s="61">
        <v>44714</v>
      </c>
      <c r="R26" s="62">
        <v>7598</v>
      </c>
      <c r="S26" s="62">
        <v>0</v>
      </c>
      <c r="T26" s="62">
        <v>15495</v>
      </c>
      <c r="U26" s="62">
        <v>23093</v>
      </c>
      <c r="V26" s="40">
        <v>25343</v>
      </c>
      <c r="W26" s="40">
        <v>254</v>
      </c>
      <c r="X26" s="40">
        <v>2956</v>
      </c>
      <c r="Y26" s="40">
        <v>28553</v>
      </c>
      <c r="Z26" s="35">
        <v>2299</v>
      </c>
      <c r="AA26" s="35">
        <v>6</v>
      </c>
      <c r="AB26" s="35">
        <v>300</v>
      </c>
      <c r="AC26" s="35">
        <v>2605</v>
      </c>
      <c r="AD26" s="36">
        <v>2444</v>
      </c>
      <c r="AE26" s="36">
        <v>112</v>
      </c>
      <c r="AF26" s="36">
        <v>721</v>
      </c>
      <c r="AG26" s="36">
        <v>3277</v>
      </c>
      <c r="AH26" s="37">
        <v>502</v>
      </c>
      <c r="AI26" s="37">
        <v>34</v>
      </c>
      <c r="AJ26" s="37">
        <v>218</v>
      </c>
      <c r="AK26" s="37">
        <v>754</v>
      </c>
    </row>
    <row r="27" spans="1:37" s="38" customFormat="1" x14ac:dyDescent="0.3">
      <c r="A27" s="34" t="s">
        <v>20</v>
      </c>
      <c r="B27" s="44">
        <v>104460</v>
      </c>
      <c r="C27" s="44">
        <v>12276</v>
      </c>
      <c r="D27" s="45">
        <v>11761</v>
      </c>
      <c r="E27" s="46">
        <v>128497</v>
      </c>
      <c r="F27" s="59">
        <v>47805</v>
      </c>
      <c r="G27" s="59">
        <v>1033</v>
      </c>
      <c r="H27" s="59">
        <v>0</v>
      </c>
      <c r="I27" s="59">
        <v>48838</v>
      </c>
      <c r="J27" s="60">
        <v>46365</v>
      </c>
      <c r="K27" s="60">
        <v>11194</v>
      </c>
      <c r="L27" s="60">
        <v>10609</v>
      </c>
      <c r="M27" s="60">
        <v>68168</v>
      </c>
      <c r="N27" s="61">
        <v>1</v>
      </c>
      <c r="O27" s="61">
        <v>1</v>
      </c>
      <c r="P27" s="61">
        <v>2</v>
      </c>
      <c r="Q27" s="61">
        <v>4</v>
      </c>
      <c r="R27" s="62">
        <v>4095</v>
      </c>
      <c r="S27" s="62">
        <v>0</v>
      </c>
      <c r="T27" s="62">
        <v>1105</v>
      </c>
      <c r="U27" s="62">
        <v>5200</v>
      </c>
      <c r="V27" s="40">
        <v>4458</v>
      </c>
      <c r="W27" s="40">
        <v>0</v>
      </c>
      <c r="X27" s="40">
        <v>0</v>
      </c>
      <c r="Y27" s="40">
        <v>4458</v>
      </c>
      <c r="Z27" s="35">
        <v>337</v>
      </c>
      <c r="AA27" s="35">
        <v>0</v>
      </c>
      <c r="AB27" s="35">
        <v>24</v>
      </c>
      <c r="AC27" s="35">
        <v>361</v>
      </c>
      <c r="AD27" s="36">
        <v>1386</v>
      </c>
      <c r="AE27" s="36">
        <v>48</v>
      </c>
      <c r="AF27" s="36">
        <v>21</v>
      </c>
      <c r="AG27" s="36">
        <v>1455</v>
      </c>
      <c r="AH27" s="37">
        <v>13</v>
      </c>
      <c r="AI27" s="37">
        <v>0</v>
      </c>
      <c r="AJ27" s="37">
        <v>0</v>
      </c>
      <c r="AK27" s="37">
        <v>13</v>
      </c>
    </row>
    <row r="28" spans="1:37" s="38" customFormat="1" x14ac:dyDescent="0.3">
      <c r="A28" s="34" t="s">
        <v>21</v>
      </c>
      <c r="B28" s="44">
        <v>586878</v>
      </c>
      <c r="C28" s="44">
        <v>115508</v>
      </c>
      <c r="D28" s="45">
        <v>246868</v>
      </c>
      <c r="E28" s="46">
        <v>949254</v>
      </c>
      <c r="F28" s="59">
        <v>85089</v>
      </c>
      <c r="G28" s="59">
        <v>2353</v>
      </c>
      <c r="H28" s="59">
        <v>1794</v>
      </c>
      <c r="I28" s="59">
        <v>89236</v>
      </c>
      <c r="J28" s="60">
        <v>198080</v>
      </c>
      <c r="K28" s="60">
        <v>37508</v>
      </c>
      <c r="L28" s="60">
        <v>51970</v>
      </c>
      <c r="M28" s="60">
        <v>287558</v>
      </c>
      <c r="N28" s="61">
        <v>572</v>
      </c>
      <c r="O28" s="61">
        <v>25</v>
      </c>
      <c r="P28" s="61">
        <v>1</v>
      </c>
      <c r="Q28" s="61">
        <v>598</v>
      </c>
      <c r="R28" s="62">
        <v>1032</v>
      </c>
      <c r="S28" s="62">
        <v>3279</v>
      </c>
      <c r="T28" s="62">
        <v>250</v>
      </c>
      <c r="U28" s="62">
        <v>4561</v>
      </c>
      <c r="V28" s="40">
        <v>279678</v>
      </c>
      <c r="W28" s="40">
        <v>69897</v>
      </c>
      <c r="X28" s="40">
        <v>191389</v>
      </c>
      <c r="Y28" s="40">
        <v>540964</v>
      </c>
      <c r="Z28" s="35">
        <v>14734</v>
      </c>
      <c r="AA28" s="35">
        <v>186</v>
      </c>
      <c r="AB28" s="35">
        <v>280</v>
      </c>
      <c r="AC28" s="35">
        <v>15200</v>
      </c>
      <c r="AD28" s="36">
        <v>6629</v>
      </c>
      <c r="AE28" s="36">
        <v>1900</v>
      </c>
      <c r="AF28" s="36">
        <v>934</v>
      </c>
      <c r="AG28" s="36">
        <v>9463</v>
      </c>
      <c r="AH28" s="37">
        <v>1064</v>
      </c>
      <c r="AI28" s="37">
        <v>360</v>
      </c>
      <c r="AJ28" s="37">
        <v>250</v>
      </c>
      <c r="AK28" s="37">
        <v>1674</v>
      </c>
    </row>
    <row r="29" spans="1:37" s="100" customFormat="1" x14ac:dyDescent="0.3">
      <c r="A29" s="39" t="s">
        <v>22</v>
      </c>
      <c r="B29" s="84">
        <v>948427</v>
      </c>
      <c r="C29" s="84">
        <v>169031</v>
      </c>
      <c r="D29" s="85">
        <v>347357</v>
      </c>
      <c r="E29" s="86">
        <v>1464815</v>
      </c>
      <c r="F29" s="87">
        <v>162376</v>
      </c>
      <c r="G29" s="87">
        <v>5214</v>
      </c>
      <c r="H29" s="87">
        <v>2308</v>
      </c>
      <c r="I29" s="87">
        <v>169898</v>
      </c>
      <c r="J29" s="88">
        <v>389350</v>
      </c>
      <c r="K29" s="88">
        <v>87621</v>
      </c>
      <c r="L29" s="88">
        <v>130999</v>
      </c>
      <c r="M29" s="88">
        <v>607970</v>
      </c>
      <c r="N29" s="89">
        <v>45089</v>
      </c>
      <c r="O29" s="89">
        <v>120</v>
      </c>
      <c r="P29" s="89">
        <v>107</v>
      </c>
      <c r="Q29" s="89">
        <v>45316</v>
      </c>
      <c r="R29" s="90">
        <v>12725</v>
      </c>
      <c r="S29" s="90">
        <v>3279</v>
      </c>
      <c r="T29" s="90">
        <v>16850</v>
      </c>
      <c r="U29" s="90">
        <v>32854</v>
      </c>
      <c r="V29" s="96">
        <v>309479</v>
      </c>
      <c r="W29" s="96">
        <v>70151</v>
      </c>
      <c r="X29" s="96">
        <v>194345</v>
      </c>
      <c r="Y29" s="96">
        <v>573975</v>
      </c>
      <c r="Z29" s="97">
        <v>17370</v>
      </c>
      <c r="AA29" s="97">
        <v>192</v>
      </c>
      <c r="AB29" s="97">
        <v>604</v>
      </c>
      <c r="AC29" s="97">
        <v>18166</v>
      </c>
      <c r="AD29" s="98">
        <v>10459</v>
      </c>
      <c r="AE29" s="98">
        <v>2060</v>
      </c>
      <c r="AF29" s="98">
        <v>1676</v>
      </c>
      <c r="AG29" s="98">
        <v>14195</v>
      </c>
      <c r="AH29" s="99">
        <v>1579</v>
      </c>
      <c r="AI29" s="99">
        <v>394</v>
      </c>
      <c r="AJ29" s="99">
        <v>468</v>
      </c>
      <c r="AK29" s="99">
        <v>2441</v>
      </c>
    </row>
    <row r="30" spans="1:37" s="38" customFormat="1" x14ac:dyDescent="0.3">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3">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3">
      <c r="A32" s="34" t="s">
        <v>24</v>
      </c>
      <c r="B32" s="44">
        <v>1305864</v>
      </c>
      <c r="C32" s="44">
        <v>219204</v>
      </c>
      <c r="D32" s="44">
        <v>526729</v>
      </c>
      <c r="E32" s="46">
        <v>2051797</v>
      </c>
      <c r="F32" s="59">
        <v>104572</v>
      </c>
      <c r="G32" s="59">
        <v>4463</v>
      </c>
      <c r="H32" s="59">
        <v>5541</v>
      </c>
      <c r="I32" s="59">
        <v>114576</v>
      </c>
      <c r="J32" s="60">
        <v>436870</v>
      </c>
      <c r="K32" s="60">
        <v>102091</v>
      </c>
      <c r="L32" s="60">
        <v>105953</v>
      </c>
      <c r="M32" s="60">
        <v>644914</v>
      </c>
      <c r="N32" s="61">
        <v>53017</v>
      </c>
      <c r="O32" s="61">
        <v>192</v>
      </c>
      <c r="P32" s="61">
        <v>1234</v>
      </c>
      <c r="Q32" s="61">
        <v>54443</v>
      </c>
      <c r="R32" s="62">
        <v>20418</v>
      </c>
      <c r="S32" s="62">
        <v>10194</v>
      </c>
      <c r="T32" s="62">
        <v>12221</v>
      </c>
      <c r="U32" s="62">
        <v>42833</v>
      </c>
      <c r="V32" s="40">
        <v>564292</v>
      </c>
      <c r="W32" s="40">
        <v>73792</v>
      </c>
      <c r="X32" s="40">
        <v>324892</v>
      </c>
      <c r="Y32" s="40">
        <v>962976</v>
      </c>
      <c r="Z32" s="35">
        <v>79337</v>
      </c>
      <c r="AA32" s="35">
        <v>9411</v>
      </c>
      <c r="AB32" s="35">
        <v>28510</v>
      </c>
      <c r="AC32" s="35">
        <v>117258</v>
      </c>
      <c r="AD32" s="36">
        <v>31610</v>
      </c>
      <c r="AE32" s="36">
        <v>18282</v>
      </c>
      <c r="AF32" s="36">
        <v>44417</v>
      </c>
      <c r="AG32" s="36">
        <v>94309</v>
      </c>
      <c r="AH32" s="37">
        <v>15748</v>
      </c>
      <c r="AI32" s="37">
        <v>779</v>
      </c>
      <c r="AJ32" s="37">
        <v>3961</v>
      </c>
      <c r="AK32" s="37">
        <v>20488</v>
      </c>
    </row>
    <row r="33" spans="1:37" s="38" customFormat="1" x14ac:dyDescent="0.3">
      <c r="A33" s="34" t="s">
        <v>47</v>
      </c>
      <c r="B33" s="44">
        <v>229760</v>
      </c>
      <c r="C33" s="44">
        <v>49310</v>
      </c>
      <c r="D33" s="44">
        <v>168870</v>
      </c>
      <c r="E33" s="46">
        <v>447940</v>
      </c>
      <c r="F33" s="59">
        <v>41724</v>
      </c>
      <c r="G33" s="59">
        <v>3575</v>
      </c>
      <c r="H33" s="59">
        <v>2500</v>
      </c>
      <c r="I33" s="59">
        <v>47799</v>
      </c>
      <c r="J33" s="60">
        <v>43585</v>
      </c>
      <c r="K33" s="60">
        <v>15625</v>
      </c>
      <c r="L33" s="60">
        <v>38889</v>
      </c>
      <c r="M33" s="60">
        <v>98099</v>
      </c>
      <c r="N33" s="61">
        <v>9605</v>
      </c>
      <c r="O33" s="61">
        <v>259</v>
      </c>
      <c r="P33" s="61">
        <v>511</v>
      </c>
      <c r="Q33" s="61">
        <v>10375</v>
      </c>
      <c r="R33" s="62">
        <v>3739</v>
      </c>
      <c r="S33" s="62">
        <v>5830</v>
      </c>
      <c r="T33" s="62">
        <v>4041</v>
      </c>
      <c r="U33" s="62">
        <v>13610</v>
      </c>
      <c r="V33" s="40">
        <v>41394</v>
      </c>
      <c r="W33" s="40">
        <v>5215</v>
      </c>
      <c r="X33" s="40">
        <v>47061</v>
      </c>
      <c r="Y33" s="40">
        <v>93670</v>
      </c>
      <c r="Z33" s="35">
        <v>34162</v>
      </c>
      <c r="AA33" s="35">
        <v>773</v>
      </c>
      <c r="AB33" s="35">
        <v>11084</v>
      </c>
      <c r="AC33" s="35">
        <v>46019</v>
      </c>
      <c r="AD33" s="36">
        <v>41975</v>
      </c>
      <c r="AE33" s="36">
        <v>15790</v>
      </c>
      <c r="AF33" s="36">
        <v>54239</v>
      </c>
      <c r="AG33" s="36">
        <v>112004</v>
      </c>
      <c r="AH33" s="37">
        <v>13576</v>
      </c>
      <c r="AI33" s="37">
        <v>2243</v>
      </c>
      <c r="AJ33" s="37">
        <v>10545</v>
      </c>
      <c r="AK33" s="37">
        <v>26364</v>
      </c>
    </row>
    <row r="34" spans="1:37" s="38" customFormat="1" x14ac:dyDescent="0.3">
      <c r="A34" s="34" t="s">
        <v>25</v>
      </c>
      <c r="B34" s="44">
        <v>60454</v>
      </c>
      <c r="C34" s="44">
        <v>5276</v>
      </c>
      <c r="D34" s="44">
        <v>37215</v>
      </c>
      <c r="E34" s="46">
        <v>102945</v>
      </c>
      <c r="F34" s="59">
        <v>6007</v>
      </c>
      <c r="G34" s="59">
        <v>222</v>
      </c>
      <c r="H34" s="59">
        <v>408</v>
      </c>
      <c r="I34" s="59">
        <v>6637</v>
      </c>
      <c r="J34" s="60">
        <v>10190</v>
      </c>
      <c r="K34" s="60">
        <v>1279</v>
      </c>
      <c r="L34" s="60">
        <v>2798</v>
      </c>
      <c r="M34" s="60">
        <v>14267</v>
      </c>
      <c r="N34" s="61">
        <v>11641</v>
      </c>
      <c r="O34" s="61">
        <v>1474</v>
      </c>
      <c r="P34" s="61">
        <v>396</v>
      </c>
      <c r="Q34" s="61">
        <v>13511</v>
      </c>
      <c r="R34" s="62">
        <v>846</v>
      </c>
      <c r="S34" s="62">
        <v>594</v>
      </c>
      <c r="T34" s="62">
        <v>478</v>
      </c>
      <c r="U34" s="62">
        <v>1918</v>
      </c>
      <c r="V34" s="40">
        <v>8314</v>
      </c>
      <c r="W34" s="40">
        <v>415</v>
      </c>
      <c r="X34" s="40">
        <v>3956</v>
      </c>
      <c r="Y34" s="40">
        <v>12685</v>
      </c>
      <c r="Z34" s="35">
        <v>10414</v>
      </c>
      <c r="AA34" s="35">
        <v>136</v>
      </c>
      <c r="AB34" s="35">
        <v>835</v>
      </c>
      <c r="AC34" s="35">
        <v>11385</v>
      </c>
      <c r="AD34" s="36">
        <v>11286</v>
      </c>
      <c r="AE34" s="36">
        <v>1067</v>
      </c>
      <c r="AF34" s="36">
        <v>28257</v>
      </c>
      <c r="AG34" s="36">
        <v>40610</v>
      </c>
      <c r="AH34" s="37">
        <v>1756</v>
      </c>
      <c r="AI34" s="37">
        <v>89</v>
      </c>
      <c r="AJ34" s="37">
        <v>87</v>
      </c>
      <c r="AK34" s="37">
        <v>1932</v>
      </c>
    </row>
    <row r="35" spans="1:37" s="38" customFormat="1" x14ac:dyDescent="0.3">
      <c r="A35" s="34" t="s">
        <v>26</v>
      </c>
      <c r="B35" s="44">
        <v>9720</v>
      </c>
      <c r="C35" s="44">
        <v>977</v>
      </c>
      <c r="D35" s="44">
        <v>3753</v>
      </c>
      <c r="E35" s="46">
        <v>14450</v>
      </c>
      <c r="F35" s="59">
        <v>2527</v>
      </c>
      <c r="G35" s="59">
        <v>92</v>
      </c>
      <c r="H35" s="59">
        <v>14</v>
      </c>
      <c r="I35" s="59">
        <v>2633</v>
      </c>
      <c r="J35" s="60">
        <v>3683</v>
      </c>
      <c r="K35" s="60">
        <v>475</v>
      </c>
      <c r="L35" s="60">
        <v>75</v>
      </c>
      <c r="M35" s="60">
        <v>4233</v>
      </c>
      <c r="N35" s="61">
        <v>0</v>
      </c>
      <c r="O35" s="61">
        <v>0</v>
      </c>
      <c r="P35" s="61">
        <v>0</v>
      </c>
      <c r="Q35" s="61">
        <v>0</v>
      </c>
      <c r="R35" s="62">
        <v>52</v>
      </c>
      <c r="S35" s="62">
        <v>247</v>
      </c>
      <c r="T35" s="62">
        <v>83</v>
      </c>
      <c r="U35" s="62">
        <v>382</v>
      </c>
      <c r="V35" s="40">
        <v>1448</v>
      </c>
      <c r="W35" s="40">
        <v>93</v>
      </c>
      <c r="X35" s="40">
        <v>2348</v>
      </c>
      <c r="Y35" s="40">
        <v>3889</v>
      </c>
      <c r="Z35" s="35">
        <v>115</v>
      </c>
      <c r="AA35" s="35">
        <v>37</v>
      </c>
      <c r="AB35" s="35">
        <v>68</v>
      </c>
      <c r="AC35" s="35">
        <v>220</v>
      </c>
      <c r="AD35" s="36">
        <v>1449</v>
      </c>
      <c r="AE35" s="36">
        <v>33</v>
      </c>
      <c r="AF35" s="36">
        <v>764</v>
      </c>
      <c r="AG35" s="36">
        <v>2246</v>
      </c>
      <c r="AH35" s="37">
        <v>446</v>
      </c>
      <c r="AI35" s="37">
        <v>0</v>
      </c>
      <c r="AJ35" s="37">
        <v>401</v>
      </c>
      <c r="AK35" s="37">
        <v>847</v>
      </c>
    </row>
    <row r="36" spans="1:37" s="38" customFormat="1" x14ac:dyDescent="0.3">
      <c r="A36" s="34" t="s">
        <v>27</v>
      </c>
      <c r="B36" s="44">
        <v>35408</v>
      </c>
      <c r="C36" s="44">
        <v>6356</v>
      </c>
      <c r="D36" s="44">
        <v>40792</v>
      </c>
      <c r="E36" s="46">
        <v>82556</v>
      </c>
      <c r="F36" s="59">
        <v>7171</v>
      </c>
      <c r="G36" s="59">
        <v>290</v>
      </c>
      <c r="H36" s="59">
        <v>343</v>
      </c>
      <c r="I36" s="59">
        <v>7804</v>
      </c>
      <c r="J36" s="60">
        <v>6839</v>
      </c>
      <c r="K36" s="60">
        <v>2328</v>
      </c>
      <c r="L36" s="60">
        <v>7673</v>
      </c>
      <c r="M36" s="60">
        <v>16840</v>
      </c>
      <c r="N36" s="61">
        <v>26</v>
      </c>
      <c r="O36" s="61">
        <v>104</v>
      </c>
      <c r="P36" s="61">
        <v>97</v>
      </c>
      <c r="Q36" s="61">
        <v>227</v>
      </c>
      <c r="R36" s="62">
        <v>291</v>
      </c>
      <c r="S36" s="62">
        <v>233</v>
      </c>
      <c r="T36" s="62">
        <v>443</v>
      </c>
      <c r="U36" s="62">
        <v>967</v>
      </c>
      <c r="V36" s="40">
        <v>9991</v>
      </c>
      <c r="W36" s="40">
        <v>1824</v>
      </c>
      <c r="X36" s="40">
        <v>11529</v>
      </c>
      <c r="Y36" s="40">
        <v>23344</v>
      </c>
      <c r="Z36" s="35">
        <v>5255</v>
      </c>
      <c r="AA36" s="35">
        <v>221</v>
      </c>
      <c r="AB36" s="35">
        <v>2111</v>
      </c>
      <c r="AC36" s="35">
        <v>7587</v>
      </c>
      <c r="AD36" s="36">
        <v>4300</v>
      </c>
      <c r="AE36" s="36">
        <v>699</v>
      </c>
      <c r="AF36" s="36">
        <v>17289</v>
      </c>
      <c r="AG36" s="36">
        <v>22288</v>
      </c>
      <c r="AH36" s="37">
        <v>1535</v>
      </c>
      <c r="AI36" s="37">
        <v>657</v>
      </c>
      <c r="AJ36" s="37">
        <v>1307</v>
      </c>
      <c r="AK36" s="37">
        <v>3499</v>
      </c>
    </row>
    <row r="37" spans="1:37" s="38" customFormat="1" x14ac:dyDescent="0.3">
      <c r="A37" s="34" t="s">
        <v>28</v>
      </c>
      <c r="B37" s="44">
        <v>6103</v>
      </c>
      <c r="C37" s="44">
        <v>1960</v>
      </c>
      <c r="D37" s="44">
        <v>4324</v>
      </c>
      <c r="E37" s="46">
        <v>12387</v>
      </c>
      <c r="F37" s="59">
        <v>1212</v>
      </c>
      <c r="G37" s="59">
        <v>498</v>
      </c>
      <c r="H37" s="59">
        <v>305</v>
      </c>
      <c r="I37" s="59">
        <v>2015</v>
      </c>
      <c r="J37" s="60">
        <v>926</v>
      </c>
      <c r="K37" s="60">
        <v>255</v>
      </c>
      <c r="L37" s="60">
        <v>1008</v>
      </c>
      <c r="M37" s="60">
        <v>2189</v>
      </c>
      <c r="N37" s="61">
        <v>164</v>
      </c>
      <c r="O37" s="61">
        <v>5</v>
      </c>
      <c r="P37" s="61">
        <v>3</v>
      </c>
      <c r="Q37" s="61">
        <v>172</v>
      </c>
      <c r="R37" s="62">
        <v>517</v>
      </c>
      <c r="S37" s="62">
        <v>7</v>
      </c>
      <c r="T37" s="62">
        <v>965</v>
      </c>
      <c r="U37" s="62">
        <v>1489</v>
      </c>
      <c r="V37" s="40">
        <v>635</v>
      </c>
      <c r="W37" s="40">
        <v>53</v>
      </c>
      <c r="X37" s="40">
        <v>969</v>
      </c>
      <c r="Y37" s="40">
        <v>1657</v>
      </c>
      <c r="Z37" s="35">
        <v>1467</v>
      </c>
      <c r="AA37" s="35">
        <v>651</v>
      </c>
      <c r="AB37" s="35">
        <v>430</v>
      </c>
      <c r="AC37" s="35">
        <v>2548</v>
      </c>
      <c r="AD37" s="36">
        <v>791</v>
      </c>
      <c r="AE37" s="36">
        <v>341</v>
      </c>
      <c r="AF37" s="36">
        <v>275</v>
      </c>
      <c r="AG37" s="36">
        <v>1407</v>
      </c>
      <c r="AH37" s="37">
        <v>391</v>
      </c>
      <c r="AI37" s="37">
        <v>150</v>
      </c>
      <c r="AJ37" s="37">
        <v>369</v>
      </c>
      <c r="AK37" s="37">
        <v>910</v>
      </c>
    </row>
    <row r="38" spans="1:37" s="38" customFormat="1" x14ac:dyDescent="0.3">
      <c r="A38" s="34" t="s">
        <v>29</v>
      </c>
      <c r="B38" s="44">
        <v>67136</v>
      </c>
      <c r="C38" s="44">
        <v>7017</v>
      </c>
      <c r="D38" s="44">
        <v>13317</v>
      </c>
      <c r="E38" s="46">
        <v>87470</v>
      </c>
      <c r="F38" s="59">
        <v>13120</v>
      </c>
      <c r="G38" s="59">
        <v>783</v>
      </c>
      <c r="H38" s="59">
        <v>314</v>
      </c>
      <c r="I38" s="59">
        <v>14217</v>
      </c>
      <c r="J38" s="60">
        <v>10680</v>
      </c>
      <c r="K38" s="60">
        <v>2195</v>
      </c>
      <c r="L38" s="60">
        <v>4119</v>
      </c>
      <c r="M38" s="60">
        <v>16994</v>
      </c>
      <c r="N38" s="61">
        <v>9342</v>
      </c>
      <c r="O38" s="61">
        <v>1084</v>
      </c>
      <c r="P38" s="61">
        <v>250</v>
      </c>
      <c r="Q38" s="61">
        <v>10676</v>
      </c>
      <c r="R38" s="62">
        <v>619</v>
      </c>
      <c r="S38" s="62">
        <v>519</v>
      </c>
      <c r="T38" s="62">
        <v>544</v>
      </c>
      <c r="U38" s="62">
        <v>1682</v>
      </c>
      <c r="V38" s="40">
        <v>9891</v>
      </c>
      <c r="W38" s="40">
        <v>1097</v>
      </c>
      <c r="X38" s="40">
        <v>2362</v>
      </c>
      <c r="Y38" s="40">
        <v>13350</v>
      </c>
      <c r="Z38" s="35">
        <v>17050</v>
      </c>
      <c r="AA38" s="35">
        <v>279</v>
      </c>
      <c r="AB38" s="35">
        <v>2923</v>
      </c>
      <c r="AC38" s="35">
        <v>20252</v>
      </c>
      <c r="AD38" s="36">
        <v>4659</v>
      </c>
      <c r="AE38" s="36">
        <v>883</v>
      </c>
      <c r="AF38" s="36">
        <v>2373</v>
      </c>
      <c r="AG38" s="36">
        <v>7915</v>
      </c>
      <c r="AH38" s="37">
        <v>1775</v>
      </c>
      <c r="AI38" s="37">
        <v>177</v>
      </c>
      <c r="AJ38" s="37">
        <v>432</v>
      </c>
      <c r="AK38" s="37">
        <v>2384</v>
      </c>
    </row>
    <row r="39" spans="1:37" s="38" customFormat="1" x14ac:dyDescent="0.3">
      <c r="A39" s="34" t="s">
        <v>52</v>
      </c>
      <c r="B39" s="44">
        <v>47014</v>
      </c>
      <c r="C39" s="44">
        <v>8393</v>
      </c>
      <c r="D39" s="44">
        <v>7228</v>
      </c>
      <c r="E39" s="46">
        <v>62635</v>
      </c>
      <c r="F39" s="59">
        <v>3414</v>
      </c>
      <c r="G39" s="59">
        <v>54</v>
      </c>
      <c r="H39" s="59">
        <v>80</v>
      </c>
      <c r="I39" s="59">
        <v>3548</v>
      </c>
      <c r="J39" s="60">
        <v>28439</v>
      </c>
      <c r="K39" s="60">
        <v>3581</v>
      </c>
      <c r="L39" s="60">
        <v>2839</v>
      </c>
      <c r="M39" s="60">
        <v>34859</v>
      </c>
      <c r="N39" s="61">
        <v>4348</v>
      </c>
      <c r="O39" s="61">
        <v>3212</v>
      </c>
      <c r="P39" s="61">
        <v>1</v>
      </c>
      <c r="Q39" s="61">
        <v>7561</v>
      </c>
      <c r="R39" s="62">
        <v>1960</v>
      </c>
      <c r="S39" s="62">
        <v>0</v>
      </c>
      <c r="T39" s="62">
        <v>0</v>
      </c>
      <c r="U39" s="62">
        <v>1960</v>
      </c>
      <c r="V39" s="40">
        <v>3879</v>
      </c>
      <c r="W39" s="40">
        <v>584</v>
      </c>
      <c r="X39" s="40">
        <v>2779</v>
      </c>
      <c r="Y39" s="40">
        <v>7242</v>
      </c>
      <c r="Z39" s="35">
        <v>1385</v>
      </c>
      <c r="AA39" s="35">
        <v>11</v>
      </c>
      <c r="AB39" s="35">
        <v>1009</v>
      </c>
      <c r="AC39" s="35">
        <v>2405</v>
      </c>
      <c r="AD39" s="36">
        <v>2997</v>
      </c>
      <c r="AE39" s="36">
        <v>939</v>
      </c>
      <c r="AF39" s="36">
        <v>466</v>
      </c>
      <c r="AG39" s="36">
        <v>4402</v>
      </c>
      <c r="AH39" s="37">
        <v>592</v>
      </c>
      <c r="AI39" s="37">
        <v>12</v>
      </c>
      <c r="AJ39" s="37">
        <v>54</v>
      </c>
      <c r="AK39" s="37">
        <v>658</v>
      </c>
    </row>
    <row r="40" spans="1:37" s="38" customFormat="1" x14ac:dyDescent="0.3">
      <c r="A40" s="34" t="s">
        <v>30</v>
      </c>
      <c r="B40" s="44">
        <v>290467</v>
      </c>
      <c r="C40" s="44">
        <v>55137</v>
      </c>
      <c r="D40" s="44">
        <v>140244</v>
      </c>
      <c r="E40" s="46">
        <v>485848</v>
      </c>
      <c r="F40" s="59">
        <v>39538</v>
      </c>
      <c r="G40" s="59">
        <v>4338</v>
      </c>
      <c r="H40" s="59">
        <v>5324</v>
      </c>
      <c r="I40" s="59">
        <v>49200</v>
      </c>
      <c r="J40" s="60">
        <v>64359</v>
      </c>
      <c r="K40" s="60">
        <v>17890</v>
      </c>
      <c r="L40" s="60">
        <v>35345</v>
      </c>
      <c r="M40" s="60">
        <v>117594</v>
      </c>
      <c r="N40" s="61">
        <v>14578</v>
      </c>
      <c r="O40" s="61">
        <v>1232</v>
      </c>
      <c r="P40" s="61">
        <v>896</v>
      </c>
      <c r="Q40" s="61">
        <v>16706</v>
      </c>
      <c r="R40" s="62">
        <v>5305</v>
      </c>
      <c r="S40" s="62">
        <v>1460</v>
      </c>
      <c r="T40" s="62">
        <v>2716</v>
      </c>
      <c r="U40" s="62">
        <v>9481</v>
      </c>
      <c r="V40" s="40">
        <v>54251</v>
      </c>
      <c r="W40" s="40">
        <v>16236</v>
      </c>
      <c r="X40" s="40">
        <v>28872</v>
      </c>
      <c r="Y40" s="40">
        <v>99359</v>
      </c>
      <c r="Z40" s="35">
        <v>52550</v>
      </c>
      <c r="AA40" s="35">
        <v>2201</v>
      </c>
      <c r="AB40" s="35">
        <v>13845</v>
      </c>
      <c r="AC40" s="35">
        <v>68596</v>
      </c>
      <c r="AD40" s="36">
        <v>39819</v>
      </c>
      <c r="AE40" s="36">
        <v>9574</v>
      </c>
      <c r="AF40" s="36">
        <v>45273</v>
      </c>
      <c r="AG40" s="36">
        <v>94666</v>
      </c>
      <c r="AH40" s="37">
        <v>20067</v>
      </c>
      <c r="AI40" s="37">
        <v>2206</v>
      </c>
      <c r="AJ40" s="37">
        <v>7973</v>
      </c>
      <c r="AK40" s="37">
        <v>30246</v>
      </c>
    </row>
    <row r="41" spans="1:37" s="100" customFormat="1" x14ac:dyDescent="0.3">
      <c r="A41" s="39" t="s">
        <v>31</v>
      </c>
      <c r="B41" s="84">
        <v>2051926</v>
      </c>
      <c r="C41" s="84">
        <v>353630</v>
      </c>
      <c r="D41" s="84">
        <v>942472</v>
      </c>
      <c r="E41" s="86">
        <v>3348028</v>
      </c>
      <c r="F41" s="87">
        <v>219285</v>
      </c>
      <c r="G41" s="87">
        <v>14315</v>
      </c>
      <c r="H41" s="87">
        <v>14829</v>
      </c>
      <c r="I41" s="87">
        <v>248429</v>
      </c>
      <c r="J41" s="88">
        <v>605571</v>
      </c>
      <c r="K41" s="88">
        <v>145719</v>
      </c>
      <c r="L41" s="88">
        <v>198699</v>
      </c>
      <c r="M41" s="88">
        <v>949989</v>
      </c>
      <c r="N41" s="89">
        <v>102721</v>
      </c>
      <c r="O41" s="89">
        <v>7562</v>
      </c>
      <c r="P41" s="89">
        <v>3388</v>
      </c>
      <c r="Q41" s="89">
        <v>113671</v>
      </c>
      <c r="R41" s="90">
        <v>33747</v>
      </c>
      <c r="S41" s="90">
        <v>19084</v>
      </c>
      <c r="T41" s="90">
        <v>21491</v>
      </c>
      <c r="U41" s="90">
        <v>74322</v>
      </c>
      <c r="V41" s="96">
        <v>694095</v>
      </c>
      <c r="W41" s="96">
        <v>99309</v>
      </c>
      <c r="X41" s="96">
        <v>424768</v>
      </c>
      <c r="Y41" s="96">
        <v>1218172</v>
      </c>
      <c r="Z41" s="97">
        <v>201735</v>
      </c>
      <c r="AA41" s="97">
        <v>13720</v>
      </c>
      <c r="AB41" s="97">
        <v>60815</v>
      </c>
      <c r="AC41" s="97">
        <v>276270</v>
      </c>
      <c r="AD41" s="98">
        <v>138886</v>
      </c>
      <c r="AE41" s="98">
        <v>47608</v>
      </c>
      <c r="AF41" s="98">
        <v>193353</v>
      </c>
      <c r="AG41" s="98">
        <v>379847</v>
      </c>
      <c r="AH41" s="99">
        <v>55886</v>
      </c>
      <c r="AI41" s="99">
        <v>6313</v>
      </c>
      <c r="AJ41" s="99">
        <v>25129</v>
      </c>
      <c r="AK41" s="99">
        <v>87328</v>
      </c>
    </row>
    <row r="42" spans="1:37" s="38" customFormat="1" x14ac:dyDescent="0.3">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3">
      <c r="A43" s="39" t="s">
        <v>32</v>
      </c>
      <c r="B43" s="44">
        <v>136626</v>
      </c>
      <c r="C43" s="44">
        <v>24942</v>
      </c>
      <c r="D43" s="45">
        <v>16100</v>
      </c>
      <c r="E43" s="46">
        <v>177668</v>
      </c>
      <c r="F43" s="59">
        <v>30239</v>
      </c>
      <c r="G43" s="59">
        <v>506</v>
      </c>
      <c r="H43" s="59">
        <v>-782</v>
      </c>
      <c r="I43" s="59">
        <v>29963</v>
      </c>
      <c r="J43" s="60">
        <v>52030</v>
      </c>
      <c r="K43" s="60">
        <v>10923</v>
      </c>
      <c r="L43" s="60">
        <v>-4543</v>
      </c>
      <c r="M43" s="60">
        <v>58410</v>
      </c>
      <c r="N43" s="61">
        <v>-10776</v>
      </c>
      <c r="O43" s="61">
        <v>591</v>
      </c>
      <c r="P43" s="61">
        <v>752</v>
      </c>
      <c r="Q43" s="61">
        <v>-9433</v>
      </c>
      <c r="R43" s="62">
        <v>102</v>
      </c>
      <c r="S43" s="62">
        <v>599</v>
      </c>
      <c r="T43" s="62">
        <v>1308</v>
      </c>
      <c r="U43" s="62">
        <v>2009</v>
      </c>
      <c r="V43" s="40">
        <v>23815</v>
      </c>
      <c r="W43" s="40">
        <v>5600</v>
      </c>
      <c r="X43" s="40">
        <v>17551</v>
      </c>
      <c r="Y43" s="40">
        <v>46966</v>
      </c>
      <c r="Z43" s="35">
        <v>6935</v>
      </c>
      <c r="AA43" s="35">
        <v>937</v>
      </c>
      <c r="AB43" s="35">
        <v>5766</v>
      </c>
      <c r="AC43" s="35">
        <v>13638</v>
      </c>
      <c r="AD43" s="36">
        <v>28915</v>
      </c>
      <c r="AE43" s="36">
        <v>4410</v>
      </c>
      <c r="AF43" s="36">
        <v>-7586</v>
      </c>
      <c r="AG43" s="36">
        <v>25739</v>
      </c>
      <c r="AH43" s="37">
        <v>5366</v>
      </c>
      <c r="AI43" s="37">
        <v>1376</v>
      </c>
      <c r="AJ43" s="37">
        <v>3634</v>
      </c>
      <c r="AK43" s="37">
        <v>10376</v>
      </c>
    </row>
    <row r="44" spans="1:37" s="38" customFormat="1" x14ac:dyDescent="0.3">
      <c r="A44" s="39" t="s">
        <v>48</v>
      </c>
      <c r="B44" s="44">
        <v>28101</v>
      </c>
      <c r="C44" s="44">
        <v>3780</v>
      </c>
      <c r="D44" s="45">
        <v>11748</v>
      </c>
      <c r="E44" s="46">
        <v>43629</v>
      </c>
      <c r="F44" s="59">
        <v>7050</v>
      </c>
      <c r="G44" s="59">
        <v>233</v>
      </c>
      <c r="H44" s="59">
        <v>472</v>
      </c>
      <c r="I44" s="59">
        <v>7755</v>
      </c>
      <c r="J44" s="60">
        <v>6001</v>
      </c>
      <c r="K44" s="60">
        <v>1455</v>
      </c>
      <c r="L44" s="60">
        <v>2333</v>
      </c>
      <c r="M44" s="60">
        <v>9789</v>
      </c>
      <c r="N44" s="61">
        <v>423</v>
      </c>
      <c r="O44" s="61">
        <v>140</v>
      </c>
      <c r="P44" s="61">
        <v>238</v>
      </c>
      <c r="Q44" s="61">
        <v>801</v>
      </c>
      <c r="R44" s="62">
        <v>328</v>
      </c>
      <c r="S44" s="62">
        <v>51</v>
      </c>
      <c r="T44" s="62">
        <v>114</v>
      </c>
      <c r="U44" s="62">
        <v>493</v>
      </c>
      <c r="V44" s="40">
        <v>6063</v>
      </c>
      <c r="W44" s="40">
        <v>1135</v>
      </c>
      <c r="X44" s="40">
        <v>1658</v>
      </c>
      <c r="Y44" s="40">
        <v>8856</v>
      </c>
      <c r="Z44" s="35">
        <v>3594</v>
      </c>
      <c r="AA44" s="35">
        <v>95</v>
      </c>
      <c r="AB44" s="35">
        <v>363</v>
      </c>
      <c r="AC44" s="35">
        <v>4052</v>
      </c>
      <c r="AD44" s="36">
        <v>3391</v>
      </c>
      <c r="AE44" s="36">
        <v>527</v>
      </c>
      <c r="AF44" s="36">
        <v>6116</v>
      </c>
      <c r="AG44" s="36">
        <v>10034</v>
      </c>
      <c r="AH44" s="37">
        <v>1251</v>
      </c>
      <c r="AI44" s="37">
        <v>144</v>
      </c>
      <c r="AJ44" s="37">
        <v>454</v>
      </c>
      <c r="AK44" s="37">
        <v>1849</v>
      </c>
    </row>
    <row r="45" spans="1:37" s="38" customFormat="1" x14ac:dyDescent="0.3">
      <c r="A45" s="39" t="s">
        <v>33</v>
      </c>
      <c r="B45" s="44">
        <v>20837</v>
      </c>
      <c r="C45" s="44">
        <v>11191</v>
      </c>
      <c r="D45" s="45">
        <v>2013</v>
      </c>
      <c r="E45" s="46">
        <v>34041</v>
      </c>
      <c r="F45" s="59">
        <v>7379</v>
      </c>
      <c r="G45" s="59">
        <v>13</v>
      </c>
      <c r="H45" s="59">
        <v>18</v>
      </c>
      <c r="I45" s="59">
        <v>7410</v>
      </c>
      <c r="J45" s="60">
        <v>4903</v>
      </c>
      <c r="K45" s="60">
        <v>6782</v>
      </c>
      <c r="L45" s="60">
        <v>327</v>
      </c>
      <c r="M45" s="60">
        <v>12012</v>
      </c>
      <c r="N45" s="61">
        <v>121</v>
      </c>
      <c r="O45" s="61">
        <v>2189</v>
      </c>
      <c r="P45" s="61">
        <v>0</v>
      </c>
      <c r="Q45" s="61">
        <v>2310</v>
      </c>
      <c r="R45" s="62">
        <v>119</v>
      </c>
      <c r="S45" s="62">
        <v>0</v>
      </c>
      <c r="T45" s="62">
        <v>358</v>
      </c>
      <c r="U45" s="62">
        <v>477</v>
      </c>
      <c r="V45" s="40">
        <v>2026</v>
      </c>
      <c r="W45" s="40">
        <v>137</v>
      </c>
      <c r="X45" s="40">
        <v>0</v>
      </c>
      <c r="Y45" s="40">
        <v>2163</v>
      </c>
      <c r="Z45" s="35">
        <v>2110</v>
      </c>
      <c r="AA45" s="35">
        <v>148</v>
      </c>
      <c r="AB45" s="35">
        <v>0</v>
      </c>
      <c r="AC45" s="35">
        <v>2258</v>
      </c>
      <c r="AD45" s="36">
        <v>3546</v>
      </c>
      <c r="AE45" s="36">
        <v>1669</v>
      </c>
      <c r="AF45" s="36">
        <v>189</v>
      </c>
      <c r="AG45" s="36">
        <v>5404</v>
      </c>
      <c r="AH45" s="37">
        <v>633</v>
      </c>
      <c r="AI45" s="37">
        <v>253</v>
      </c>
      <c r="AJ45" s="37">
        <v>1121</v>
      </c>
      <c r="AK45" s="37">
        <v>2007</v>
      </c>
    </row>
    <row r="46" spans="1:37" s="38" customFormat="1" x14ac:dyDescent="0.3">
      <c r="A46" s="39" t="s">
        <v>49</v>
      </c>
      <c r="B46" s="44">
        <v>2809746</v>
      </c>
      <c r="C46" s="44">
        <v>221099</v>
      </c>
      <c r="D46" s="46">
        <v>557410</v>
      </c>
      <c r="E46" s="46">
        <v>3588255</v>
      </c>
      <c r="F46" s="59">
        <v>577354</v>
      </c>
      <c r="G46" s="59">
        <v>21429</v>
      </c>
      <c r="H46" s="59">
        <v>19515</v>
      </c>
      <c r="I46" s="59">
        <v>618298</v>
      </c>
      <c r="J46" s="60">
        <v>424897</v>
      </c>
      <c r="K46" s="60">
        <v>69256</v>
      </c>
      <c r="L46" s="60">
        <v>142467</v>
      </c>
      <c r="M46" s="60">
        <v>636620</v>
      </c>
      <c r="N46" s="61">
        <v>779263</v>
      </c>
      <c r="O46" s="61">
        <v>46551</v>
      </c>
      <c r="P46" s="61">
        <v>12025</v>
      </c>
      <c r="Q46" s="61">
        <v>837839</v>
      </c>
      <c r="R46" s="62">
        <v>16043</v>
      </c>
      <c r="S46" s="62">
        <v>3385</v>
      </c>
      <c r="T46" s="62">
        <v>11153</v>
      </c>
      <c r="U46" s="62">
        <v>30581</v>
      </c>
      <c r="V46" s="40">
        <v>188242</v>
      </c>
      <c r="W46" s="40">
        <v>17221</v>
      </c>
      <c r="X46" s="40">
        <v>78497</v>
      </c>
      <c r="Y46" s="40">
        <v>283960</v>
      </c>
      <c r="Z46" s="35">
        <v>604690</v>
      </c>
      <c r="AA46" s="35">
        <v>7017</v>
      </c>
      <c r="AB46" s="35">
        <v>55539</v>
      </c>
      <c r="AC46" s="35">
        <v>667246</v>
      </c>
      <c r="AD46" s="36">
        <v>166783</v>
      </c>
      <c r="AE46" s="36">
        <v>49865</v>
      </c>
      <c r="AF46" s="36">
        <v>214551</v>
      </c>
      <c r="AG46" s="36">
        <v>431199</v>
      </c>
      <c r="AH46" s="37">
        <v>52474</v>
      </c>
      <c r="AI46" s="37">
        <v>6375</v>
      </c>
      <c r="AJ46" s="37">
        <v>23663</v>
      </c>
      <c r="AK46" s="37">
        <v>82512</v>
      </c>
    </row>
    <row r="47" spans="1:37" s="38" customFormat="1" x14ac:dyDescent="0.3">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ht="15" customHeight="1" x14ac:dyDescent="0.3">
      <c r="A48" s="1"/>
      <c r="B48" s="47"/>
      <c r="C48" s="47"/>
      <c r="D48" s="47"/>
      <c r="E48" s="47"/>
      <c r="F48" s="47"/>
      <c r="G48" s="47"/>
      <c r="H48" s="47"/>
      <c r="I48" s="47"/>
      <c r="J48" s="47"/>
      <c r="K48" s="47"/>
      <c r="L48" s="47"/>
      <c r="M48" s="47"/>
      <c r="N48" s="47"/>
      <c r="O48" s="47"/>
      <c r="P48" s="47"/>
      <c r="Q48" s="47"/>
      <c r="R48" s="47"/>
      <c r="S48" s="47"/>
      <c r="T48" s="47"/>
      <c r="U48" s="47"/>
    </row>
    <row r="49" spans="1:40" x14ac:dyDescent="0.3">
      <c r="A49" s="114" t="s">
        <v>88</v>
      </c>
      <c r="B49" s="114"/>
      <c r="C49" s="47"/>
      <c r="D49" s="47"/>
      <c r="E49" s="47"/>
      <c r="F49" s="47"/>
      <c r="G49" s="47"/>
      <c r="H49" s="47"/>
      <c r="I49" s="47"/>
      <c r="J49" s="47"/>
      <c r="K49" s="47"/>
      <c r="L49" s="47"/>
      <c r="M49" s="47"/>
      <c r="N49" s="47"/>
      <c r="O49" s="47"/>
      <c r="P49" s="47"/>
      <c r="Q49" s="47"/>
      <c r="R49" s="47"/>
      <c r="S49" s="47"/>
      <c r="T49" s="47"/>
      <c r="U49" s="47"/>
    </row>
    <row r="50" spans="1:40" x14ac:dyDescent="0.3">
      <c r="A50" s="114" t="s">
        <v>50</v>
      </c>
      <c r="B50" s="114"/>
      <c r="C50" s="114"/>
      <c r="D50" s="114"/>
      <c r="E50" s="114"/>
      <c r="F50" s="47"/>
      <c r="G50" s="47"/>
      <c r="H50" s="47"/>
      <c r="I50" s="47"/>
      <c r="J50" s="47"/>
      <c r="K50" s="47"/>
      <c r="L50" s="47"/>
      <c r="M50" s="47"/>
      <c r="N50" s="47"/>
      <c r="O50" s="47"/>
      <c r="P50" s="47"/>
      <c r="Q50" s="47"/>
      <c r="R50" s="47"/>
      <c r="S50" s="47"/>
      <c r="T50" s="47"/>
      <c r="U50" s="47"/>
    </row>
    <row r="51" spans="1:40" x14ac:dyDescent="0.3">
      <c r="A51" s="26" t="s">
        <v>78</v>
      </c>
      <c r="B51" s="47"/>
      <c r="C51" s="47"/>
      <c r="D51" s="47"/>
      <c r="E51" s="47"/>
      <c r="F51" s="47"/>
      <c r="G51" s="47"/>
      <c r="H51" s="47"/>
      <c r="I51" s="47"/>
      <c r="J51" s="47"/>
      <c r="K51" s="47"/>
      <c r="L51" s="47"/>
      <c r="M51" s="47"/>
      <c r="N51" s="47"/>
      <c r="O51" s="47"/>
      <c r="P51" s="47"/>
      <c r="Q51" s="47"/>
      <c r="R51" s="47"/>
      <c r="S51" s="47"/>
      <c r="T51" s="47"/>
      <c r="U51" s="47"/>
    </row>
    <row r="52" spans="1:40" ht="15.75" customHeight="1" x14ac:dyDescent="0.3">
      <c r="A52" s="1"/>
      <c r="B52" s="47"/>
      <c r="C52" s="47"/>
      <c r="D52" s="47"/>
      <c r="E52" s="47"/>
      <c r="F52" s="47"/>
      <c r="G52" s="47"/>
      <c r="H52" s="47"/>
      <c r="I52" s="47"/>
      <c r="J52" s="47"/>
      <c r="K52" s="47"/>
      <c r="L52" s="47"/>
      <c r="M52" s="47"/>
      <c r="N52" s="47"/>
      <c r="O52" s="47"/>
      <c r="P52" s="47"/>
      <c r="Q52" s="47"/>
      <c r="R52" s="47"/>
      <c r="S52" s="47"/>
      <c r="T52" s="47"/>
      <c r="U52" s="47"/>
    </row>
    <row r="53" spans="1:40" x14ac:dyDescent="0.3">
      <c r="A53" s="1"/>
      <c r="B53" s="47"/>
      <c r="C53" s="47"/>
      <c r="D53" s="47"/>
      <c r="E53" s="47"/>
      <c r="F53" s="47"/>
      <c r="G53" s="47"/>
      <c r="H53" s="47"/>
      <c r="I53" s="47"/>
      <c r="J53" s="47"/>
      <c r="K53" s="47"/>
      <c r="L53" s="47"/>
      <c r="M53" s="47"/>
      <c r="N53" s="47"/>
      <c r="O53" s="47"/>
      <c r="P53" s="47"/>
      <c r="Q53" s="47"/>
      <c r="R53" s="47"/>
      <c r="S53" s="47"/>
      <c r="T53" s="47"/>
      <c r="U53" s="47"/>
    </row>
    <row r="54" spans="1:40" x14ac:dyDescent="0.3">
      <c r="A54" s="1"/>
      <c r="B54" s="47"/>
      <c r="C54" s="47"/>
      <c r="D54" s="47"/>
      <c r="E54" s="47"/>
      <c r="F54" s="47"/>
      <c r="G54" s="47"/>
      <c r="H54" s="47"/>
      <c r="I54" s="47"/>
      <c r="J54" s="47"/>
      <c r="K54" s="47"/>
      <c r="L54" s="47"/>
      <c r="M54" s="47"/>
      <c r="N54" s="47"/>
      <c r="O54" s="47"/>
      <c r="P54" s="47"/>
      <c r="Q54" s="47"/>
      <c r="R54" s="47"/>
      <c r="S54" s="47"/>
      <c r="T54" s="47"/>
      <c r="U54" s="47"/>
    </row>
    <row r="55" spans="1:40" s="33" customFormat="1" x14ac:dyDescent="0.3">
      <c r="A55" s="32"/>
      <c r="B55" s="69"/>
      <c r="C55" s="69"/>
      <c r="D55" s="69"/>
      <c r="E55" s="70"/>
      <c r="F55" s="71"/>
      <c r="G55" s="71"/>
      <c r="H55" s="71"/>
      <c r="I55" s="72"/>
      <c r="J55" s="71"/>
      <c r="K55" s="71"/>
      <c r="L55" s="71"/>
      <c r="M55" s="72"/>
      <c r="N55" s="71"/>
      <c r="O55" s="71"/>
      <c r="P55" s="71"/>
      <c r="Q55" s="72"/>
      <c r="R55" s="71"/>
      <c r="S55" s="71"/>
      <c r="T55" s="71"/>
      <c r="U55" s="72"/>
      <c r="V55" s="41"/>
      <c r="W55" s="41"/>
      <c r="X55" s="41"/>
      <c r="Y55" s="42"/>
      <c r="Z55" s="41"/>
      <c r="AA55" s="41"/>
      <c r="AB55" s="41"/>
      <c r="AC55" s="42"/>
      <c r="AD55" s="41"/>
      <c r="AE55" s="41"/>
      <c r="AF55" s="41"/>
      <c r="AG55" s="42"/>
      <c r="AH55" s="41"/>
      <c r="AI55" s="41"/>
      <c r="AJ55" s="41"/>
      <c r="AK55" s="42"/>
      <c r="AL55" s="43"/>
      <c r="AM55" s="43"/>
      <c r="AN55" s="43"/>
    </row>
    <row r="56" spans="1:40" s="33" customFormat="1" ht="15" customHeight="1" x14ac:dyDescent="0.3">
      <c r="A56" s="32"/>
      <c r="B56" s="69"/>
      <c r="C56" s="69"/>
      <c r="D56" s="69"/>
      <c r="E56" s="70"/>
      <c r="F56" s="71"/>
      <c r="G56" s="71"/>
      <c r="H56" s="71"/>
      <c r="I56" s="72"/>
      <c r="J56" s="71"/>
      <c r="K56" s="71"/>
      <c r="L56" s="71"/>
      <c r="M56" s="72"/>
      <c r="N56" s="71"/>
      <c r="O56" s="71"/>
      <c r="P56" s="71"/>
      <c r="Q56" s="72"/>
      <c r="R56" s="71"/>
      <c r="S56" s="71"/>
      <c r="T56" s="71"/>
      <c r="U56" s="72"/>
      <c r="V56" s="41"/>
      <c r="W56" s="41"/>
      <c r="X56" s="41"/>
      <c r="Y56" s="42"/>
      <c r="Z56" s="41"/>
      <c r="AA56" s="41"/>
      <c r="AB56" s="41"/>
      <c r="AC56" s="42"/>
      <c r="AD56" s="42"/>
      <c r="AE56" s="42"/>
      <c r="AF56" s="42"/>
      <c r="AG56" s="42"/>
      <c r="AH56" s="41"/>
      <c r="AI56" s="41"/>
      <c r="AJ56" s="41"/>
      <c r="AK56" s="42"/>
      <c r="AL56" s="43"/>
      <c r="AM56" s="43"/>
      <c r="AN56" s="43"/>
    </row>
    <row r="57" spans="1:40" s="33" customFormat="1" x14ac:dyDescent="0.3">
      <c r="A57" s="32"/>
      <c r="B57" s="69"/>
      <c r="C57" s="69"/>
      <c r="D57" s="69"/>
      <c r="E57" s="70"/>
      <c r="F57" s="71"/>
      <c r="G57" s="71"/>
      <c r="H57" s="71"/>
      <c r="I57" s="72"/>
      <c r="J57" s="71"/>
      <c r="K57" s="71"/>
      <c r="L57" s="71"/>
      <c r="M57" s="72"/>
      <c r="N57" s="72"/>
      <c r="O57" s="72"/>
      <c r="P57" s="72"/>
      <c r="Q57" s="72"/>
      <c r="R57" s="71"/>
      <c r="S57" s="71"/>
      <c r="T57" s="71"/>
      <c r="U57" s="72"/>
      <c r="V57" s="41"/>
      <c r="W57" s="41"/>
      <c r="X57" s="41"/>
      <c r="Y57" s="42"/>
      <c r="Z57" s="41"/>
      <c r="AA57" s="41"/>
      <c r="AB57" s="41"/>
      <c r="AC57" s="42"/>
      <c r="AD57" s="41"/>
      <c r="AE57" s="41"/>
      <c r="AF57" s="41"/>
      <c r="AG57" s="42"/>
      <c r="AH57" s="41"/>
      <c r="AI57" s="41"/>
      <c r="AJ57" s="41"/>
      <c r="AK57" s="42"/>
      <c r="AL57" s="43"/>
      <c r="AM57" s="43"/>
      <c r="AN57" s="43"/>
    </row>
    <row r="58" spans="1:40" s="33" customFormat="1" x14ac:dyDescent="0.3">
      <c r="A58" s="32"/>
      <c r="B58" s="69"/>
      <c r="C58" s="69"/>
      <c r="D58" s="69"/>
      <c r="E58" s="70"/>
      <c r="F58" s="71"/>
      <c r="G58" s="71"/>
      <c r="H58" s="71"/>
      <c r="I58" s="72"/>
      <c r="J58" s="71"/>
      <c r="K58" s="71"/>
      <c r="L58" s="71"/>
      <c r="M58" s="72"/>
      <c r="N58" s="72"/>
      <c r="O58" s="72"/>
      <c r="P58" s="72"/>
      <c r="Q58" s="72"/>
      <c r="R58" s="72"/>
      <c r="S58" s="72"/>
      <c r="T58" s="72"/>
      <c r="U58" s="72"/>
      <c r="V58" s="41"/>
      <c r="W58" s="41"/>
      <c r="X58" s="41"/>
      <c r="Y58" s="42"/>
      <c r="Z58" s="41"/>
      <c r="AA58" s="41"/>
      <c r="AB58" s="41"/>
      <c r="AC58" s="42"/>
      <c r="AD58" s="41"/>
      <c r="AE58" s="41"/>
      <c r="AF58" s="41"/>
      <c r="AG58" s="42"/>
      <c r="AH58" s="41"/>
      <c r="AI58" s="41"/>
      <c r="AJ58" s="41"/>
      <c r="AK58" s="42"/>
      <c r="AL58" s="43"/>
      <c r="AM58" s="43"/>
      <c r="AN58" s="43"/>
    </row>
    <row r="59" spans="1:40" s="33" customFormat="1" x14ac:dyDescent="0.3">
      <c r="A59" s="32"/>
      <c r="B59" s="69"/>
      <c r="C59" s="69"/>
      <c r="D59" s="69"/>
      <c r="E59" s="70"/>
      <c r="F59" s="71"/>
      <c r="G59" s="71"/>
      <c r="H59" s="71"/>
      <c r="I59" s="72"/>
      <c r="J59" s="71"/>
      <c r="K59" s="71"/>
      <c r="L59" s="71"/>
      <c r="M59" s="72"/>
      <c r="N59" s="72"/>
      <c r="O59" s="72"/>
      <c r="P59" s="72"/>
      <c r="Q59" s="72"/>
      <c r="R59" s="71"/>
      <c r="S59" s="71"/>
      <c r="T59" s="71"/>
      <c r="U59" s="72"/>
      <c r="V59" s="41"/>
      <c r="W59" s="41"/>
      <c r="X59" s="41"/>
      <c r="Y59" s="42"/>
      <c r="Z59" s="41"/>
      <c r="AA59" s="41"/>
      <c r="AB59" s="41"/>
      <c r="AC59" s="42"/>
      <c r="AD59" s="42"/>
      <c r="AE59" s="42"/>
      <c r="AF59" s="42"/>
      <c r="AG59" s="42"/>
      <c r="AH59" s="41"/>
      <c r="AI59" s="41"/>
      <c r="AJ59" s="41"/>
      <c r="AK59" s="42"/>
      <c r="AL59" s="43"/>
      <c r="AM59" s="43"/>
      <c r="AN59" s="43"/>
    </row>
    <row r="60" spans="1:40" s="33" customFormat="1" x14ac:dyDescent="0.3">
      <c r="A60" s="32"/>
      <c r="B60" s="69"/>
      <c r="C60" s="69"/>
      <c r="D60" s="69"/>
      <c r="E60" s="70"/>
      <c r="F60" s="71"/>
      <c r="G60" s="71"/>
      <c r="H60" s="71"/>
      <c r="I60" s="72"/>
      <c r="J60" s="71"/>
      <c r="K60" s="71"/>
      <c r="L60" s="71"/>
      <c r="M60" s="72"/>
      <c r="N60" s="72"/>
      <c r="O60" s="72"/>
      <c r="P60" s="72"/>
      <c r="Q60" s="72"/>
      <c r="R60" s="71"/>
      <c r="S60" s="71"/>
      <c r="T60" s="71"/>
      <c r="U60" s="72"/>
      <c r="V60" s="41"/>
      <c r="W60" s="41"/>
      <c r="X60" s="41"/>
      <c r="Y60" s="42"/>
      <c r="Z60" s="41"/>
      <c r="AA60" s="41"/>
      <c r="AB60" s="41"/>
      <c r="AC60" s="42"/>
      <c r="AD60" s="42"/>
      <c r="AE60" s="42"/>
      <c r="AF60" s="42"/>
      <c r="AG60" s="42"/>
      <c r="AH60" s="41"/>
      <c r="AI60" s="41"/>
      <c r="AJ60" s="41"/>
      <c r="AK60" s="42"/>
      <c r="AL60" s="43"/>
      <c r="AM60" s="43"/>
      <c r="AN60" s="43"/>
    </row>
    <row r="61" spans="1:40" s="33" customFormat="1" x14ac:dyDescent="0.3">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1"/>
      <c r="AE61" s="41"/>
      <c r="AF61" s="41"/>
      <c r="AG61" s="42"/>
      <c r="AH61" s="41"/>
      <c r="AI61" s="41"/>
      <c r="AJ61" s="41"/>
      <c r="AK61" s="42"/>
      <c r="AL61" s="43"/>
      <c r="AM61" s="43"/>
      <c r="AN61" s="43"/>
    </row>
    <row r="62" spans="1:40" s="33" customFormat="1" x14ac:dyDescent="0.3">
      <c r="A62" s="32"/>
      <c r="B62" s="69"/>
      <c r="C62" s="69"/>
      <c r="D62" s="69"/>
      <c r="E62" s="70"/>
      <c r="F62" s="71"/>
      <c r="G62" s="71"/>
      <c r="H62" s="71"/>
      <c r="I62" s="72"/>
      <c r="J62" s="71"/>
      <c r="K62" s="71"/>
      <c r="L62" s="71"/>
      <c r="M62" s="72"/>
      <c r="N62" s="71"/>
      <c r="O62" s="71"/>
      <c r="P62" s="71"/>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3">
      <c r="A63" s="32"/>
      <c r="B63" s="69"/>
      <c r="C63" s="69"/>
      <c r="D63" s="69"/>
      <c r="E63" s="70"/>
      <c r="F63" s="71"/>
      <c r="G63" s="71"/>
      <c r="H63" s="71"/>
      <c r="I63" s="72"/>
      <c r="J63" s="71"/>
      <c r="K63" s="71"/>
      <c r="L63" s="71"/>
      <c r="M63" s="72"/>
      <c r="N63" s="71"/>
      <c r="O63" s="71"/>
      <c r="P63" s="71"/>
      <c r="Q63" s="72"/>
      <c r="R63" s="71"/>
      <c r="S63" s="71"/>
      <c r="T63" s="71"/>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3">
      <c r="A64" s="32"/>
      <c r="B64" s="69"/>
      <c r="C64" s="69"/>
      <c r="D64" s="69"/>
      <c r="E64" s="70"/>
      <c r="F64" s="71"/>
      <c r="G64" s="71"/>
      <c r="H64" s="71"/>
      <c r="I64" s="72"/>
      <c r="J64" s="71"/>
      <c r="K64" s="71"/>
      <c r="L64" s="71"/>
      <c r="M64" s="72"/>
      <c r="N64" s="71"/>
      <c r="O64" s="71"/>
      <c r="P64" s="71"/>
      <c r="Q64" s="72"/>
      <c r="R64" s="71"/>
      <c r="S64" s="71"/>
      <c r="T64" s="71"/>
      <c r="U64" s="72"/>
      <c r="V64" s="41"/>
      <c r="W64" s="41"/>
      <c r="X64" s="41"/>
      <c r="Y64" s="42"/>
      <c r="Z64" s="41"/>
      <c r="AA64" s="41"/>
      <c r="AB64" s="41"/>
      <c r="AC64" s="42"/>
      <c r="AD64" s="41"/>
      <c r="AE64" s="41"/>
      <c r="AF64" s="41"/>
      <c r="AG64" s="42"/>
      <c r="AH64" s="41"/>
      <c r="AI64" s="41"/>
      <c r="AJ64" s="41"/>
      <c r="AK64" s="42"/>
      <c r="AL64" s="43"/>
      <c r="AM64" s="43"/>
      <c r="AN64" s="43"/>
    </row>
    <row r="65" spans="1:40" s="33" customFormat="1" x14ac:dyDescent="0.3">
      <c r="A65" s="32"/>
      <c r="B65" s="70"/>
      <c r="C65" s="70"/>
      <c r="D65" s="70"/>
      <c r="E65" s="70"/>
      <c r="F65" s="72"/>
      <c r="G65" s="72"/>
      <c r="H65" s="72"/>
      <c r="I65" s="72"/>
      <c r="J65" s="72"/>
      <c r="K65" s="72"/>
      <c r="L65" s="72"/>
      <c r="M65" s="72"/>
      <c r="N65" s="72"/>
      <c r="O65" s="72"/>
      <c r="P65" s="72"/>
      <c r="Q65" s="72"/>
      <c r="R65" s="72"/>
      <c r="S65" s="72"/>
      <c r="T65" s="72"/>
      <c r="U65" s="72"/>
      <c r="V65" s="42"/>
      <c r="W65" s="42"/>
      <c r="X65" s="42"/>
      <c r="Y65" s="42"/>
      <c r="Z65" s="42"/>
      <c r="AA65" s="42"/>
      <c r="AB65" s="42"/>
      <c r="AC65" s="42"/>
      <c r="AD65" s="42"/>
      <c r="AE65" s="42"/>
      <c r="AF65" s="42"/>
      <c r="AG65" s="42"/>
      <c r="AH65" s="42"/>
      <c r="AI65" s="42"/>
      <c r="AJ65" s="42"/>
      <c r="AK65" s="42"/>
      <c r="AL65" s="43"/>
      <c r="AM65" s="43"/>
      <c r="AN65" s="43"/>
    </row>
    <row r="66" spans="1:40" s="33" customFormat="1" x14ac:dyDescent="0.3">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3">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3">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3">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3">
      <c r="A70" s="32"/>
      <c r="B70" s="69"/>
      <c r="C70" s="69"/>
      <c r="D70" s="69"/>
      <c r="E70" s="70"/>
      <c r="F70" s="71"/>
      <c r="G70" s="71"/>
      <c r="H70" s="71"/>
      <c r="I70" s="72"/>
      <c r="J70" s="71"/>
      <c r="K70" s="71"/>
      <c r="L70" s="71"/>
      <c r="M70" s="72"/>
      <c r="N70" s="71"/>
      <c r="O70" s="71"/>
      <c r="P70" s="71"/>
      <c r="Q70" s="72"/>
      <c r="R70" s="71"/>
      <c r="S70" s="71"/>
      <c r="T70" s="71"/>
      <c r="U70" s="72"/>
      <c r="V70" s="41"/>
      <c r="W70" s="41"/>
      <c r="X70" s="41"/>
      <c r="Y70" s="42"/>
      <c r="Z70" s="41"/>
      <c r="AA70" s="41"/>
      <c r="AB70" s="41"/>
      <c r="AC70" s="42"/>
      <c r="AD70" s="41"/>
      <c r="AE70" s="41"/>
      <c r="AF70" s="41"/>
      <c r="AG70" s="42"/>
      <c r="AH70" s="41"/>
      <c r="AI70" s="41"/>
      <c r="AJ70" s="41"/>
      <c r="AK70" s="42"/>
      <c r="AL70" s="43"/>
      <c r="AM70" s="43"/>
      <c r="AN70" s="43"/>
    </row>
    <row r="71" spans="1:40" s="33" customFormat="1" x14ac:dyDescent="0.3">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3">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3">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3">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3">
      <c r="A75" s="32"/>
      <c r="B75" s="70"/>
      <c r="C75" s="70"/>
      <c r="D75" s="70"/>
      <c r="E75" s="70"/>
      <c r="F75" s="72"/>
      <c r="G75" s="72"/>
      <c r="H75" s="72"/>
      <c r="I75" s="72"/>
      <c r="J75" s="72"/>
      <c r="K75" s="72"/>
      <c r="L75" s="72"/>
      <c r="M75" s="72"/>
      <c r="N75" s="72"/>
      <c r="O75" s="72"/>
      <c r="P75" s="72"/>
      <c r="Q75" s="72"/>
      <c r="R75" s="72"/>
      <c r="S75" s="72"/>
      <c r="T75" s="72"/>
      <c r="U75" s="72"/>
      <c r="V75" s="42"/>
      <c r="W75" s="42"/>
      <c r="X75" s="42"/>
      <c r="Y75" s="42"/>
      <c r="Z75" s="42"/>
      <c r="AA75" s="42"/>
      <c r="AB75" s="42"/>
      <c r="AC75" s="42"/>
      <c r="AD75" s="42"/>
      <c r="AE75" s="42"/>
      <c r="AF75" s="42"/>
      <c r="AG75" s="42"/>
      <c r="AH75" s="42"/>
      <c r="AI75" s="42"/>
      <c r="AJ75" s="42"/>
      <c r="AK75" s="42"/>
      <c r="AL75" s="43"/>
      <c r="AM75" s="43"/>
      <c r="AN75" s="43"/>
    </row>
    <row r="76" spans="1:40" s="33" customFormat="1" x14ac:dyDescent="0.3">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3">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3">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3">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3">
      <c r="A80" s="32"/>
      <c r="B80" s="69"/>
      <c r="C80" s="69"/>
      <c r="D80" s="69"/>
      <c r="E80" s="70"/>
      <c r="F80" s="71"/>
      <c r="G80" s="71"/>
      <c r="H80" s="71"/>
      <c r="I80" s="72"/>
      <c r="J80" s="71"/>
      <c r="K80" s="71"/>
      <c r="L80" s="71"/>
      <c r="M80" s="72"/>
      <c r="N80" s="71"/>
      <c r="O80" s="71"/>
      <c r="P80" s="71"/>
      <c r="Q80" s="72"/>
      <c r="R80" s="71"/>
      <c r="S80" s="71"/>
      <c r="T80" s="71"/>
      <c r="U80" s="72"/>
      <c r="V80" s="41"/>
      <c r="W80" s="41"/>
      <c r="X80" s="41"/>
      <c r="Y80" s="42"/>
      <c r="Z80" s="41"/>
      <c r="AA80" s="41"/>
      <c r="AB80" s="41"/>
      <c r="AC80" s="42"/>
      <c r="AD80" s="41"/>
      <c r="AE80" s="41"/>
      <c r="AF80" s="41"/>
      <c r="AG80" s="42"/>
      <c r="AH80" s="41"/>
      <c r="AI80" s="41"/>
      <c r="AJ80" s="41"/>
      <c r="AK80" s="42"/>
      <c r="AL80" s="43"/>
      <c r="AM80" s="43"/>
      <c r="AN80" s="43"/>
    </row>
    <row r="81" spans="1:40" s="33" customFormat="1" x14ac:dyDescent="0.3">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3">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3">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3">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3">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3">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3">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3">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3">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3">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3">
      <c r="A91" s="32"/>
      <c r="B91" s="70"/>
      <c r="C91" s="70"/>
      <c r="D91" s="70"/>
      <c r="E91" s="70"/>
      <c r="F91" s="72"/>
      <c r="G91" s="72"/>
      <c r="H91" s="72"/>
      <c r="I91" s="72"/>
      <c r="J91" s="72"/>
      <c r="K91" s="72"/>
      <c r="L91" s="72"/>
      <c r="M91" s="72"/>
      <c r="N91" s="72"/>
      <c r="O91" s="72"/>
      <c r="P91" s="72"/>
      <c r="Q91" s="72"/>
      <c r="R91" s="72"/>
      <c r="S91" s="72"/>
      <c r="T91" s="72"/>
      <c r="U91" s="72"/>
      <c r="V91" s="42"/>
      <c r="W91" s="42"/>
      <c r="X91" s="42"/>
      <c r="Y91" s="42"/>
      <c r="Z91" s="42"/>
      <c r="AA91" s="42"/>
      <c r="AB91" s="42"/>
      <c r="AC91" s="42"/>
      <c r="AD91" s="42"/>
      <c r="AE91" s="42"/>
      <c r="AF91" s="42"/>
      <c r="AG91" s="42"/>
      <c r="AH91" s="42"/>
      <c r="AI91" s="42"/>
      <c r="AJ91" s="42"/>
      <c r="AK91" s="42"/>
      <c r="AL91" s="43"/>
      <c r="AM91" s="43"/>
      <c r="AN91" s="43"/>
    </row>
    <row r="92" spans="1:40" s="33" customFormat="1" x14ac:dyDescent="0.3">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3">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3">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3">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3">
      <c r="A96" s="32"/>
      <c r="B96" s="73"/>
      <c r="C96" s="73"/>
      <c r="D96" s="73"/>
      <c r="E96" s="73"/>
      <c r="F96" s="74"/>
      <c r="G96" s="74"/>
      <c r="H96" s="74"/>
      <c r="I96" s="74"/>
      <c r="J96" s="74"/>
      <c r="K96" s="74"/>
      <c r="L96" s="74"/>
      <c r="M96" s="74"/>
      <c r="N96" s="74"/>
      <c r="O96" s="74"/>
      <c r="P96" s="74"/>
      <c r="Q96" s="74"/>
      <c r="R96" s="74"/>
      <c r="S96" s="74"/>
      <c r="T96" s="74"/>
      <c r="U96" s="74"/>
      <c r="V96" s="43"/>
      <c r="W96" s="43"/>
      <c r="X96" s="43"/>
      <c r="Y96" s="43"/>
      <c r="Z96" s="43"/>
      <c r="AA96" s="43"/>
      <c r="AB96" s="43"/>
      <c r="AC96" s="43"/>
      <c r="AD96" s="43"/>
      <c r="AE96" s="43"/>
      <c r="AF96" s="43"/>
      <c r="AG96" s="43"/>
      <c r="AH96" s="43"/>
      <c r="AI96" s="43"/>
      <c r="AJ96" s="43"/>
      <c r="AK96" s="43"/>
      <c r="AL96" s="43"/>
      <c r="AM96" s="43"/>
      <c r="AN96" s="43"/>
    </row>
    <row r="97" spans="1:40" s="33" customFormat="1" x14ac:dyDescent="0.3">
      <c r="A97" s="32"/>
      <c r="B97" s="73"/>
      <c r="C97" s="73"/>
      <c r="D97" s="73"/>
      <c r="E97" s="73"/>
      <c r="F97" s="74"/>
      <c r="G97" s="74"/>
      <c r="H97" s="74"/>
      <c r="I97" s="74"/>
      <c r="J97" s="74"/>
      <c r="K97" s="74"/>
      <c r="L97" s="74"/>
      <c r="M97" s="74"/>
      <c r="N97" s="74"/>
      <c r="O97" s="74"/>
      <c r="P97" s="74"/>
      <c r="Q97" s="74"/>
      <c r="R97" s="74"/>
      <c r="S97" s="74"/>
      <c r="T97" s="74"/>
      <c r="U97" s="74"/>
      <c r="V97" s="43"/>
      <c r="W97" s="43"/>
      <c r="X97" s="43"/>
      <c r="Y97" s="43"/>
      <c r="Z97" s="43"/>
      <c r="AA97" s="43"/>
      <c r="AB97" s="43"/>
      <c r="AC97" s="43"/>
      <c r="AD97" s="43"/>
      <c r="AE97" s="43"/>
      <c r="AF97" s="43"/>
      <c r="AG97" s="43"/>
      <c r="AH97" s="43"/>
      <c r="AI97" s="43"/>
      <c r="AJ97" s="43"/>
      <c r="AK97" s="43"/>
      <c r="AL97" s="43"/>
      <c r="AM97" s="43"/>
      <c r="AN97" s="43"/>
    </row>
    <row r="98" spans="1:40" s="33" customFormat="1" x14ac:dyDescent="0.3">
      <c r="A98" s="32"/>
      <c r="F98" s="43"/>
      <c r="G98" s="43"/>
      <c r="H98" s="43"/>
      <c r="I98" s="43"/>
      <c r="J98" s="43"/>
      <c r="K98" s="43"/>
      <c r="L98" s="43"/>
      <c r="M98" s="43"/>
      <c r="N98" s="43"/>
      <c r="O98" s="43"/>
      <c r="P98" s="43"/>
      <c r="Q98" s="43"/>
      <c r="R98" s="43"/>
      <c r="S98" s="43"/>
      <c r="T98" s="43"/>
      <c r="U98" s="43"/>
      <c r="V98" s="43"/>
      <c r="W98" s="43"/>
      <c r="X98" s="43"/>
      <c r="Y98" s="43"/>
      <c r="Z98" s="43"/>
      <c r="AA98" s="43"/>
      <c r="AB98" s="43"/>
      <c r="AC98" s="43"/>
      <c r="AD98" s="43"/>
      <c r="AE98" s="43"/>
      <c r="AF98" s="43"/>
      <c r="AG98" s="43"/>
      <c r="AH98" s="43"/>
      <c r="AI98" s="43"/>
      <c r="AJ98" s="43"/>
      <c r="AK98" s="43"/>
      <c r="AL98" s="43"/>
      <c r="AM98" s="43"/>
      <c r="AN98" s="43"/>
    </row>
    <row r="99" spans="1:40" s="33" customFormat="1" x14ac:dyDescent="0.3">
      <c r="A99" s="32"/>
      <c r="F99" s="43"/>
      <c r="G99" s="43"/>
      <c r="H99" s="43"/>
      <c r="I99" s="43"/>
      <c r="J99" s="43"/>
      <c r="K99" s="43"/>
      <c r="L99" s="43"/>
      <c r="M99" s="43"/>
      <c r="N99" s="43"/>
      <c r="O99" s="43"/>
      <c r="P99" s="43"/>
      <c r="Q99" s="43"/>
      <c r="R99" s="43"/>
      <c r="S99" s="43"/>
      <c r="T99" s="43"/>
      <c r="U99" s="43"/>
      <c r="V99" s="43"/>
      <c r="W99" s="43"/>
      <c r="X99" s="43"/>
      <c r="Y99" s="43"/>
      <c r="Z99" s="43"/>
      <c r="AA99" s="43"/>
      <c r="AB99" s="43"/>
      <c r="AC99" s="43"/>
      <c r="AD99" s="43"/>
      <c r="AE99" s="43"/>
      <c r="AF99" s="43"/>
      <c r="AG99" s="43"/>
      <c r="AH99" s="43"/>
      <c r="AI99" s="43"/>
      <c r="AJ99" s="43"/>
      <c r="AK99" s="43"/>
      <c r="AL99" s="43"/>
      <c r="AM99" s="43"/>
      <c r="AN99" s="43"/>
    </row>
    <row r="100" spans="1:40" s="33" customFormat="1" x14ac:dyDescent="0.3">
      <c r="A100" s="32"/>
      <c r="F100" s="43"/>
      <c r="G100" s="43"/>
      <c r="H100" s="43"/>
      <c r="I100" s="43"/>
      <c r="J100" s="43"/>
      <c r="K100" s="43"/>
      <c r="L100" s="43"/>
      <c r="M100" s="43"/>
      <c r="N100" s="43"/>
      <c r="O100" s="43"/>
      <c r="P100" s="43"/>
      <c r="Q100" s="43"/>
      <c r="R100" s="43"/>
      <c r="S100" s="43"/>
      <c r="T100" s="43"/>
      <c r="U100" s="43"/>
      <c r="V100" s="43"/>
      <c r="W100" s="43"/>
      <c r="X100" s="43"/>
      <c r="Y100" s="43"/>
      <c r="Z100" s="43"/>
      <c r="AA100" s="43"/>
      <c r="AB100" s="43"/>
      <c r="AC100" s="43"/>
      <c r="AD100" s="43"/>
      <c r="AE100" s="43"/>
      <c r="AF100" s="43"/>
      <c r="AG100" s="43"/>
      <c r="AH100" s="43"/>
      <c r="AI100" s="43"/>
      <c r="AJ100" s="43"/>
      <c r="AK100" s="43"/>
      <c r="AL100" s="43"/>
      <c r="AM100" s="43"/>
      <c r="AN100" s="43"/>
    </row>
    <row r="101" spans="1:40" s="33" customFormat="1" x14ac:dyDescent="0.3">
      <c r="A101" s="32"/>
      <c r="F101" s="43"/>
      <c r="G101" s="43"/>
      <c r="H101" s="43"/>
      <c r="I101" s="43"/>
      <c r="J101" s="43"/>
      <c r="K101" s="43"/>
      <c r="L101" s="43"/>
      <c r="M101" s="43"/>
      <c r="N101" s="43"/>
      <c r="O101" s="43"/>
      <c r="P101" s="43"/>
      <c r="Q101" s="43"/>
      <c r="R101" s="43"/>
      <c r="S101" s="43"/>
      <c r="T101" s="43"/>
      <c r="U101" s="43"/>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3">
      <c r="A102" s="32"/>
      <c r="F102" s="43"/>
      <c r="G102" s="43"/>
      <c r="H102" s="43"/>
      <c r="I102" s="43"/>
      <c r="J102" s="43"/>
      <c r="K102" s="43"/>
      <c r="L102" s="43"/>
      <c r="M102" s="43"/>
      <c r="N102" s="43"/>
      <c r="O102" s="43"/>
      <c r="P102" s="43"/>
      <c r="Q102" s="43"/>
      <c r="R102" s="43"/>
      <c r="S102" s="43"/>
      <c r="T102" s="43"/>
      <c r="U102" s="43"/>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3">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3">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3">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3">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3">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3">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3">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3">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3">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3">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3">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3">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3">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3">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3">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3">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3">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3">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3">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3">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3">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3">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3">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3">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3">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3">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3">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3">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3">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3">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3">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3">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3">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3">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3">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3">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3">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3">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x14ac:dyDescent="0.3">
      <c r="A141" s="1"/>
      <c r="F141" s="6"/>
      <c r="G141" s="6"/>
      <c r="H141" s="6"/>
      <c r="I141" s="6"/>
      <c r="J141" s="6"/>
      <c r="K141" s="6"/>
      <c r="L141" s="6"/>
      <c r="M141" s="6"/>
      <c r="N141" s="6"/>
      <c r="O141" s="6"/>
      <c r="P141" s="6"/>
      <c r="Q141" s="6"/>
      <c r="R141" s="6"/>
      <c r="S141" s="6"/>
      <c r="T141" s="6"/>
      <c r="U141" s="6"/>
      <c r="V141" s="6"/>
      <c r="W141" s="6"/>
      <c r="X141" s="6"/>
      <c r="Y141" s="6"/>
      <c r="Z141" s="6"/>
      <c r="AA141" s="6"/>
      <c r="AB141" s="6"/>
      <c r="AC141" s="6"/>
      <c r="AD141" s="6"/>
      <c r="AE141" s="6"/>
      <c r="AF141" s="6"/>
      <c r="AG141" s="6"/>
      <c r="AH141" s="6"/>
      <c r="AI141" s="6"/>
      <c r="AJ141" s="6"/>
      <c r="AK141" s="6"/>
      <c r="AL141" s="6"/>
      <c r="AM141" s="6"/>
      <c r="AN141" s="6"/>
    </row>
    <row r="142" spans="1:40" x14ac:dyDescent="0.3">
      <c r="A142" s="1"/>
      <c r="F142" s="6"/>
      <c r="G142" s="6"/>
      <c r="H142" s="6"/>
      <c r="I142" s="6"/>
      <c r="J142" s="6"/>
      <c r="K142" s="6"/>
      <c r="L142" s="6"/>
      <c r="M142" s="6"/>
      <c r="N142" s="6"/>
      <c r="O142" s="6"/>
      <c r="P142" s="6"/>
      <c r="Q142" s="6"/>
      <c r="R142" s="6"/>
      <c r="S142" s="6"/>
      <c r="T142" s="6"/>
      <c r="U142" s="6"/>
      <c r="V142" s="6"/>
      <c r="W142" s="6"/>
      <c r="X142" s="6"/>
      <c r="Y142" s="6"/>
      <c r="Z142" s="6"/>
      <c r="AA142" s="6"/>
      <c r="AB142" s="6"/>
      <c r="AC142" s="6"/>
      <c r="AD142" s="6"/>
      <c r="AE142" s="6"/>
      <c r="AF142" s="6"/>
      <c r="AG142" s="6"/>
      <c r="AH142" s="6"/>
      <c r="AI142" s="6"/>
      <c r="AJ142" s="6"/>
      <c r="AK142" s="6"/>
      <c r="AL142" s="6"/>
      <c r="AM142" s="6"/>
      <c r="AN142" s="6"/>
    </row>
    <row r="143" spans="1:40" x14ac:dyDescent="0.3">
      <c r="A143" s="1"/>
      <c r="F143" s="6"/>
      <c r="G143" s="6"/>
      <c r="H143" s="6"/>
      <c r="I143" s="6"/>
      <c r="J143" s="6"/>
      <c r="K143" s="6"/>
      <c r="L143" s="6"/>
      <c r="M143" s="6"/>
      <c r="N143" s="6"/>
      <c r="O143" s="6"/>
      <c r="P143" s="6"/>
      <c r="Q143" s="6"/>
      <c r="R143" s="6"/>
      <c r="S143" s="6"/>
      <c r="T143" s="6"/>
      <c r="U143" s="6"/>
      <c r="V143" s="6"/>
      <c r="W143" s="6"/>
      <c r="X143" s="6"/>
      <c r="Y143" s="6"/>
      <c r="Z143" s="6"/>
      <c r="AA143" s="6"/>
      <c r="AB143" s="6"/>
      <c r="AC143" s="6"/>
      <c r="AD143" s="6"/>
      <c r="AE143" s="6"/>
      <c r="AF143" s="6"/>
      <c r="AG143" s="6"/>
      <c r="AH143" s="6"/>
      <c r="AI143" s="6"/>
      <c r="AJ143" s="6"/>
      <c r="AK143" s="6"/>
      <c r="AL143" s="6"/>
      <c r="AM143" s="6"/>
      <c r="AN143" s="6"/>
    </row>
    <row r="144" spans="1:40" x14ac:dyDescent="0.3">
      <c r="A144" s="1"/>
      <c r="F144" s="6"/>
      <c r="G144" s="6"/>
      <c r="H144" s="6"/>
      <c r="I144" s="6"/>
      <c r="J144" s="6"/>
      <c r="K144" s="6"/>
      <c r="L144" s="6"/>
      <c r="M144" s="6"/>
      <c r="N144" s="6"/>
      <c r="O144" s="6"/>
      <c r="P144" s="6"/>
      <c r="Q144" s="6"/>
      <c r="R144" s="6"/>
      <c r="S144" s="6"/>
      <c r="T144" s="6"/>
      <c r="U144" s="6"/>
      <c r="V144" s="6"/>
      <c r="W144" s="6"/>
      <c r="X144" s="6"/>
      <c r="Y144" s="6"/>
      <c r="Z144" s="6"/>
      <c r="AA144" s="6"/>
      <c r="AB144" s="6"/>
      <c r="AC144" s="6"/>
      <c r="AD144" s="6"/>
      <c r="AE144" s="6"/>
      <c r="AF144" s="6"/>
      <c r="AG144" s="6"/>
      <c r="AH144" s="6"/>
      <c r="AI144" s="6"/>
      <c r="AJ144" s="6"/>
      <c r="AK144" s="6"/>
      <c r="AL144" s="6"/>
      <c r="AM144" s="6"/>
      <c r="AN144" s="6"/>
    </row>
    <row r="145" spans="1:40" x14ac:dyDescent="0.3">
      <c r="A145" s="1"/>
      <c r="F145" s="6"/>
      <c r="G145" s="6"/>
      <c r="H145" s="6"/>
      <c r="I145" s="6"/>
      <c r="J145" s="6"/>
      <c r="K145" s="6"/>
      <c r="L145" s="6"/>
      <c r="M145" s="6"/>
      <c r="N145" s="6"/>
      <c r="O145" s="6"/>
      <c r="P145" s="6"/>
      <c r="Q145" s="6"/>
      <c r="R145" s="6"/>
      <c r="S145" s="6"/>
      <c r="T145" s="6"/>
      <c r="U145" s="6"/>
      <c r="V145" s="6"/>
      <c r="W145" s="6"/>
      <c r="X145" s="6"/>
      <c r="Y145" s="6"/>
      <c r="Z145" s="6"/>
      <c r="AA145" s="6"/>
      <c r="AB145" s="6"/>
      <c r="AC145" s="6"/>
      <c r="AD145" s="6"/>
      <c r="AE145" s="6"/>
      <c r="AF145" s="6"/>
      <c r="AG145" s="6"/>
      <c r="AH145" s="6"/>
      <c r="AI145" s="6"/>
      <c r="AJ145" s="6"/>
      <c r="AK145" s="6"/>
      <c r="AL145" s="6"/>
      <c r="AM145" s="6"/>
      <c r="AN145" s="6"/>
    </row>
    <row r="146" spans="1:40" x14ac:dyDescent="0.3">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3">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3">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3">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3">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3">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3">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3">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3">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3">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3">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3">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3">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3">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3">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3">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3">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3">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3">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3">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3">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3">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3">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3">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3">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3">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3">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3">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3">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3">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3">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3">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3">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3">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3">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3">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3">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3">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3">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3">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3">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3">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3">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3">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3">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3">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3">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3">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3">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3">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3">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3">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3">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3">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3">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3">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3">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3">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3">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3">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3">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3">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3">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3">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3">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3">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3">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3">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3">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3">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3">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3">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3">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3">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3">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3">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3">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3">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3">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3">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3">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3">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3">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3">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3">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3">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3">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3">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3">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3">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3">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3">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3">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3">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3">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3">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3">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3">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3">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3">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3">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3">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3">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3">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3">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3">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3">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3">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3">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3">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3">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3">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3">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3">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3">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3">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3">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3">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3">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3">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3">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3">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3">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3">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3">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3">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3">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3">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3">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3">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3">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3">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3">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3">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3">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3">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3">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3">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3">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3">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3">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3">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3">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3">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3">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3">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3">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3">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3">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3">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3">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3">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3">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3">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3">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3">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3">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3">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3">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3">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3">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3">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3">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3">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3">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3">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3">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3">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3">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3">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3">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3">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3">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3">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3">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3">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3">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3">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3">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3">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3">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3">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3">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3">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3">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3">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3">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3">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3">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3">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3">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3">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3">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3">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3">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3">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3">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3">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3">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3">
      <c r="A345" s="1"/>
    </row>
    <row r="346" spans="1:40" x14ac:dyDescent="0.3">
      <c r="A346" s="1"/>
    </row>
    <row r="347" spans="1:40" x14ac:dyDescent="0.3">
      <c r="A347" s="1"/>
    </row>
    <row r="348" spans="1:40" x14ac:dyDescent="0.3">
      <c r="A348" s="1"/>
    </row>
    <row r="349" spans="1:40" x14ac:dyDescent="0.3">
      <c r="A349" s="1"/>
    </row>
    <row r="350" spans="1:40" x14ac:dyDescent="0.3">
      <c r="A350" s="1"/>
    </row>
    <row r="351" spans="1:40" x14ac:dyDescent="0.3">
      <c r="A351" s="1"/>
    </row>
  </sheetData>
  <mergeCells count="24">
    <mergeCell ref="Z9:AC9"/>
    <mergeCell ref="AD9:AG9"/>
    <mergeCell ref="AH9:AK9"/>
    <mergeCell ref="B9:E9"/>
    <mergeCell ref="F9:I9"/>
    <mergeCell ref="J9:M9"/>
    <mergeCell ref="N9:Q9"/>
    <mergeCell ref="R9:U9"/>
    <mergeCell ref="A50:E50"/>
    <mergeCell ref="A49:B49"/>
    <mergeCell ref="A1:B1"/>
    <mergeCell ref="AD6:AG6"/>
    <mergeCell ref="AH6:AK6"/>
    <mergeCell ref="V6:Y6"/>
    <mergeCell ref="Z6:AC6"/>
    <mergeCell ref="A2:B2"/>
    <mergeCell ref="A4:B4"/>
    <mergeCell ref="N6:Q6"/>
    <mergeCell ref="R6:U6"/>
    <mergeCell ref="A6:A7"/>
    <mergeCell ref="B6:E6"/>
    <mergeCell ref="F6:I6"/>
    <mergeCell ref="J6:M6"/>
    <mergeCell ref="V9:Y9"/>
  </mergeCells>
  <phoneticPr fontId="15" type="noConversion"/>
  <conditionalFormatting sqref="A8:E8 AK8:XFD8 AG8 AC8 U8:Y8 Q8 M8 I8">
    <cfRule type="cellIs" dxfId="17" priority="18" stopIfTrue="1" operator="lessThan">
      <formula>0</formula>
    </cfRule>
  </conditionalFormatting>
  <conditionalFormatting sqref="AL11:AX47">
    <cfRule type="cellIs" dxfId="16" priority="17" stopIfTrue="1" operator="lessThan">
      <formula>0</formula>
    </cfRule>
  </conditionalFormatting>
  <conditionalFormatting sqref="I8 F58:AK58 AK8 AG8 AC8 U8:Y8 Q8 M8">
    <cfRule type="cellIs" dxfId="15" priority="16" stopIfTrue="1" operator="lessThan">
      <formula>0</formula>
    </cfRule>
  </conditionalFormatting>
  <conditionalFormatting sqref="B32:E41 B82:E91">
    <cfRule type="cellIs" dxfId="14" priority="15" stopIfTrue="1" operator="lessThan">
      <formula>0</formula>
    </cfRule>
  </conditionalFormatting>
  <conditionalFormatting sqref="I8 F58:I58">
    <cfRule type="cellIs" dxfId="13" priority="14" stopIfTrue="1" operator="lessThan">
      <formula>0</formula>
    </cfRule>
  </conditionalFormatting>
  <conditionalFormatting sqref="M8 J58:M58">
    <cfRule type="cellIs" dxfId="12" priority="13" stopIfTrue="1" operator="lessThan">
      <formula>0</formula>
    </cfRule>
  </conditionalFormatting>
  <conditionalFormatting sqref="Q8 N58:Q58">
    <cfRule type="cellIs" dxfId="11" priority="12" stopIfTrue="1" operator="lessThan">
      <formula>0</formula>
    </cfRule>
  </conditionalFormatting>
  <conditionalFormatting sqref="U8 R58:U58">
    <cfRule type="cellIs" dxfId="10" priority="11" stopIfTrue="1" operator="lessThan">
      <formula>0</formula>
    </cfRule>
  </conditionalFormatting>
  <conditionalFormatting sqref="AC8 Z58:AC58">
    <cfRule type="cellIs" dxfId="9" priority="10" stopIfTrue="1" operator="lessThan">
      <formula>0</formula>
    </cfRule>
  </conditionalFormatting>
  <conditionalFormatting sqref="AG8 AD58:AG58">
    <cfRule type="cellIs" dxfId="8" priority="9" stopIfTrue="1" operator="lessThan">
      <formula>0</formula>
    </cfRule>
  </conditionalFormatting>
  <conditionalFormatting sqref="AK8 AH58:AK58">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G7" sqref="G7"/>
    </sheetView>
  </sheetViews>
  <sheetFormatPr defaultRowHeight="13" x14ac:dyDescent="0.3"/>
  <cols>
    <col min="1" max="1" width="10.90625" bestFit="1" customWidth="1"/>
    <col min="2" max="5" width="12.90625" customWidth="1"/>
  </cols>
  <sheetData>
    <row r="1" spans="1:8" x14ac:dyDescent="0.3">
      <c r="A1" s="156" t="s">
        <v>44</v>
      </c>
      <c r="B1" s="156"/>
      <c r="C1" s="156"/>
      <c r="D1" s="156"/>
      <c r="E1" s="156"/>
    </row>
    <row r="2" spans="1:8" x14ac:dyDescent="0.3">
      <c r="A2" s="156" t="s">
        <v>45</v>
      </c>
      <c r="B2" s="156"/>
      <c r="C2" s="156"/>
      <c r="D2" s="156"/>
      <c r="E2" s="156"/>
    </row>
    <row r="3" spans="1:8" x14ac:dyDescent="0.3">
      <c r="A3" s="81"/>
      <c r="B3" s="81"/>
      <c r="C3" s="81"/>
      <c r="D3" s="81"/>
      <c r="E3" s="81"/>
    </row>
    <row r="4" spans="1:8" ht="13.5" thickBot="1" x14ac:dyDescent="0.35">
      <c r="A4" s="155" t="s">
        <v>79</v>
      </c>
      <c r="B4" s="155"/>
      <c r="C4" s="155"/>
      <c r="D4" s="155"/>
      <c r="E4" s="155"/>
      <c r="F4" s="83"/>
      <c r="G4" s="83"/>
      <c r="H4" s="83"/>
    </row>
    <row r="5" spans="1:8" ht="13.5" thickBot="1" x14ac:dyDescent="0.35"/>
    <row r="6" spans="1:8" ht="15" thickBot="1" x14ac:dyDescent="0.4">
      <c r="A6" s="80" t="s">
        <v>81</v>
      </c>
      <c r="B6" s="155" t="s">
        <v>82</v>
      </c>
      <c r="C6" s="155"/>
      <c r="D6" s="155"/>
      <c r="E6" s="155"/>
    </row>
    <row r="7" spans="1:8" ht="15" thickBot="1" x14ac:dyDescent="0.4">
      <c r="A7" s="80"/>
      <c r="B7" s="82" t="s">
        <v>83</v>
      </c>
      <c r="C7" s="82" t="s">
        <v>84</v>
      </c>
      <c r="D7" s="82" t="s">
        <v>85</v>
      </c>
      <c r="E7" s="82" t="s">
        <v>86</v>
      </c>
    </row>
    <row r="8" spans="1:8" ht="15" thickBot="1" x14ac:dyDescent="0.4">
      <c r="A8" s="80" t="s">
        <v>54</v>
      </c>
      <c r="B8" s="82">
        <f>487500000/15*19.5</f>
        <v>633750000</v>
      </c>
      <c r="C8" s="82">
        <f>125000000/15*19.5</f>
        <v>162500000</v>
      </c>
      <c r="D8" s="113">
        <f>50000000/15*19.5</f>
        <v>65000000</v>
      </c>
      <c r="E8" s="82">
        <v>2000000</v>
      </c>
    </row>
    <row r="9" spans="1:8" ht="15" thickBot="1" x14ac:dyDescent="0.4">
      <c r="A9" s="80" t="s">
        <v>55</v>
      </c>
      <c r="B9" s="82">
        <f>637500000/15*19.5</f>
        <v>828750000</v>
      </c>
      <c r="C9" s="82">
        <f>162500000/15*19.5</f>
        <v>211250000</v>
      </c>
      <c r="D9" s="113">
        <f>62500000/15*19.5</f>
        <v>81250000</v>
      </c>
      <c r="E9" s="82">
        <v>2000000</v>
      </c>
    </row>
    <row r="10" spans="1:8" ht="15" thickBot="1" x14ac:dyDescent="0.4">
      <c r="A10" s="80" t="s">
        <v>56</v>
      </c>
      <c r="B10" s="82">
        <f>637500000/15*19.5</f>
        <v>828750000</v>
      </c>
      <c r="C10" s="82">
        <f>162500000/15*19.5</f>
        <v>211250000</v>
      </c>
      <c r="D10" s="113">
        <f>63750000/15*19.5</f>
        <v>82875000</v>
      </c>
      <c r="E10" s="82">
        <v>2000000</v>
      </c>
    </row>
    <row r="11" spans="1:8" ht="15" thickBot="1" x14ac:dyDescent="0.4">
      <c r="A11" s="80" t="s">
        <v>57</v>
      </c>
      <c r="B11" s="82">
        <f>325000000/15*19.5</f>
        <v>422500000</v>
      </c>
      <c r="C11" s="82">
        <f>75000000/15*19.5</f>
        <v>97500000</v>
      </c>
      <c r="D11" s="113">
        <f>37500000/15*19.5</f>
        <v>48750000</v>
      </c>
      <c r="E11" s="82">
        <v>2000000</v>
      </c>
    </row>
    <row r="12" spans="1:8" ht="15" thickBot="1" x14ac:dyDescent="0.4">
      <c r="A12" s="80" t="s">
        <v>58</v>
      </c>
      <c r="B12" s="82">
        <f>800000000/15*19.5</f>
        <v>1040000000</v>
      </c>
      <c r="C12" s="82">
        <f>400000000/15*19.5</f>
        <v>520000000</v>
      </c>
      <c r="D12" s="113">
        <f>75000000/15*19.5</f>
        <v>97500000</v>
      </c>
      <c r="E12" s="82">
        <v>2000000</v>
      </c>
    </row>
    <row r="13" spans="1:8" ht="15" thickBot="1" x14ac:dyDescent="0.4">
      <c r="A13" s="80" t="s">
        <v>59</v>
      </c>
      <c r="B13" s="82">
        <f>487500000/15*19.5</f>
        <v>633750000</v>
      </c>
      <c r="C13" s="82">
        <f>237500000/15*19.5</f>
        <v>308750000</v>
      </c>
      <c r="D13" s="113">
        <f>50000000/15*19.5</f>
        <v>65000000</v>
      </c>
      <c r="E13" s="82">
        <v>2000000</v>
      </c>
    </row>
    <row r="14" spans="1:8" ht="15" thickBot="1" x14ac:dyDescent="0.4">
      <c r="A14" s="80" t="s">
        <v>60</v>
      </c>
      <c r="B14" s="82">
        <f>487500000/15*19.5</f>
        <v>633750000</v>
      </c>
      <c r="C14" s="82">
        <f>237500000/15*19.5</f>
        <v>308750000</v>
      </c>
      <c r="D14" s="113">
        <f>50000000/15*19.5</f>
        <v>65000000</v>
      </c>
      <c r="E14" s="82">
        <v>2000000</v>
      </c>
    </row>
    <row r="15" spans="1:8" ht="15" thickBot="1" x14ac:dyDescent="0.4">
      <c r="A15" s="80" t="s">
        <v>61</v>
      </c>
      <c r="B15" s="82">
        <f>162500000/15*19.5</f>
        <v>211250000</v>
      </c>
      <c r="C15" s="82">
        <f>75000000/15*19.5</f>
        <v>97500000</v>
      </c>
      <c r="D15" s="113">
        <f>63750000/15*19.5</f>
        <v>82875000</v>
      </c>
      <c r="E15" s="82">
        <v>2000000</v>
      </c>
    </row>
    <row r="16" spans="1:8" ht="15" thickBot="1" x14ac:dyDescent="0.4">
      <c r="A16" s="80" t="s">
        <v>62</v>
      </c>
      <c r="B16" s="82">
        <f>325000000/15*19.5</f>
        <v>422500000</v>
      </c>
      <c r="C16" s="82">
        <f>162500000/15*19.5</f>
        <v>211250000</v>
      </c>
      <c r="D16" s="113">
        <f>37500000/15*19.5</f>
        <v>48750000</v>
      </c>
      <c r="E16" s="82">
        <v>2000000</v>
      </c>
    </row>
    <row r="17" spans="1:5" ht="15" thickBot="1" x14ac:dyDescent="0.4">
      <c r="A17" s="80" t="s">
        <v>63</v>
      </c>
      <c r="B17" s="82">
        <f>325000000/15*19.5</f>
        <v>422500000</v>
      </c>
      <c r="C17" s="82">
        <f>162500000/15*19.5</f>
        <v>211250000</v>
      </c>
      <c r="D17" s="113">
        <f>37500000/15*19.5</f>
        <v>48750000</v>
      </c>
      <c r="E17" s="82">
        <v>2000000</v>
      </c>
    </row>
    <row r="18" spans="1:5" ht="15" thickBot="1" x14ac:dyDescent="0.4">
      <c r="A18" s="80" t="s">
        <v>64</v>
      </c>
      <c r="B18" s="82">
        <f>162500000/15*19.5</f>
        <v>211250000</v>
      </c>
      <c r="C18" s="82">
        <f>75000000/15*19.5</f>
        <v>97500000</v>
      </c>
      <c r="D18" s="113">
        <f>12500000/15*19.5</f>
        <v>16250000</v>
      </c>
      <c r="E18" s="82">
        <v>2000000</v>
      </c>
    </row>
  </sheetData>
  <mergeCells count="4">
    <mergeCell ref="B6:E6"/>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December 2023</vt:lpstr>
      <vt:lpstr>March 2024</vt:lpstr>
      <vt:lpstr>DTIC cut off points for QFS</vt:lpstr>
      <vt:lpstr>DEC08_SML</vt:lpstr>
      <vt:lpstr>MAR09_SML</vt:lpstr>
      <vt:lpstr>'December 2023'!Print_Area</vt:lpstr>
      <vt:lpstr>'December 2023'!Print_Titles</vt:lpstr>
      <vt:lpstr>'March 2024'!Print_Titles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Oria Makobe</cp:lastModifiedBy>
  <cp:lastPrinted>2015-03-24T06:24:52Z</cp:lastPrinted>
  <dcterms:created xsi:type="dcterms:W3CDTF">2009-06-19T09:34:17Z</dcterms:created>
  <dcterms:modified xsi:type="dcterms:W3CDTF">2024-06-15T12:47:47Z</dcterms:modified>
</cp:coreProperties>
</file>